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2\Numeral 4\"/>
    </mc:Choice>
  </mc:AlternateContent>
  <xr:revisionPtr revIDLastSave="0" documentId="13_ncr:1_{2FB7C11F-C386-461A-8300-CCCA11B3F79D}" xr6:coauthVersionLast="37" xr6:coauthVersionMax="37" xr10:uidLastSave="{00000000-0000-0000-0000-000000000000}"/>
  <bookViews>
    <workbookView xWindow="0" yWindow="1605" windowWidth="16515" windowHeight="6240" xr2:uid="{00000000-000D-0000-FFFF-FFFF00000000}"/>
  </bookViews>
  <sheets>
    <sheet name="CE" sheetId="9" r:id="rId1"/>
    <sheet name="RENGLON 011" sheetId="1" r:id="rId2"/>
    <sheet name="RENGLON 031" sheetId="11" r:id="rId3"/>
    <sheet name="RENGLON 021" sheetId="10" state="hidden" r:id="rId4"/>
    <sheet name="RENGLON 029" sheetId="8" r:id="rId5"/>
    <sheet name="RENGLON 183" sheetId="14" r:id="rId6"/>
    <sheet name="RENGLON 189" sheetId="13" r:id="rId7"/>
    <sheet name="OSCAR GARCIA" sheetId="4" state="hidden" r:id="rId8"/>
    <sheet name="LAZARO MERIDA" sheetId="5" state="hidden" r:id="rId9"/>
    <sheet name="BONO 14 LUCKY" sheetId="6" state="hidden" r:id="rId10"/>
    <sheet name="Humberto" sheetId="3" state="hidden" r:id="rId11"/>
  </sheets>
  <externalReferences>
    <externalReference r:id="rId12"/>
  </externalReferences>
  <definedNames>
    <definedName name="_xlnm.Print_Area" localSheetId="10">Humberto!$A$1:$J$25</definedName>
    <definedName name="_xlnm.Print_Area" localSheetId="7">'OSCAR GARCIA'!$A$1:$K$34</definedName>
    <definedName name="_xlnm.Print_Area" localSheetId="1">'RENGLON 011'!$A$1:$Q$27</definedName>
    <definedName name="_xlnm.Print_Area" localSheetId="3">'RENGLON 021'!$A$1:$Q$20</definedName>
    <definedName name="_xlnm.Print_Area" localSheetId="2">'RENGLON 031'!$A$1:$Q$20</definedName>
  </definedNames>
  <calcPr calcId="162913"/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A10" i="1" l="1"/>
  <c r="K15" i="11" l="1"/>
  <c r="G15" i="11"/>
  <c r="E15" i="11"/>
  <c r="D20" i="11"/>
  <c r="A10" i="11"/>
  <c r="C8" i="11"/>
  <c r="C7" i="11"/>
  <c r="E21" i="1" l="1"/>
  <c r="G21" i="1"/>
  <c r="K21" i="1"/>
  <c r="D30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J19" i="1" l="1"/>
  <c r="J15" i="1"/>
  <c r="K20" i="1" l="1"/>
  <c r="L16" i="1" l="1"/>
  <c r="L20" i="1"/>
  <c r="L22" i="1" s="1"/>
  <c r="E15" i="1"/>
  <c r="G15" i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K15" i="1" l="1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<sst xmlns="http://schemas.openxmlformats.org/spreadsheetml/2006/main" count="340" uniqueCount="143">
  <si>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</si>
  <si>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</si>
  <si>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</si>
  <si>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</si>
  <si>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</si>
  <si>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</si>
  <si>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</si>
  <si>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</si>
  <si>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</si>
  <si>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</si>
  <si>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</si>
  <si>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</si>
  <si>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</si>
  <si>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</si>
  <si>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</si>
  <si>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</si>
  <si>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</si>
  <si>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</si>
  <si>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</si>
  <si>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</si>
  <si>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</si>
  <si>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</si>
  <si>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</si>
  <si>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</si>
  <si>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</si>
  <si>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</si>
  <si>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</si>
  <si>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</si>
  <si>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</si>
  <si>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</si>
  <si>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</si>
  <si>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</si>
  <si>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</si>
  <si>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</si>
  <si>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</si>
  <si>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</si>
  <si>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</si>
  <si>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</si>
  <si>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</si>
  <si>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</si>
  <si>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</si>
  <si>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</si>
  <si>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</si>
  <si>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</si>
  <si>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</si>
  <si>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</si>
  <si>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</si>
  <si>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</si>
  <si>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</si>
  <si>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</si>
  <si>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</si>
  <si>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</si>
  <si>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</si>
  <si>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</si>
  <si>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</si>
  <si>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</si>
  <si>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</si>
  <si>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</si>
  <si>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</si>
  <si>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</si>
  <si>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</si>
  <si>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Deborah Patricia August Salazar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</si>
  <si>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</si>
  <si>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</si>
  <si>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</si>
  <si>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</si>
  <si>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</si>
  <si>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</si>
  <si>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</si>
  <si>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</si>
  <si>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</si>
  <si>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</si>
  <si>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</si>
  <si>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</si>
  <si>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</si>
  <si>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</si>
  <si>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</si>
  <si>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</si>
  <si>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</si>
  <si>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</si>
  <si>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</si>
  <si>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</si>
  <si>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</si>
  <si>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</si>
  <si>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Gerente Administrativa</t>
  </si>
  <si>
    <t>Maria de los Angeles Fajardo Galdamez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</si>
  <si>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</si>
  <si>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</si>
  <si>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</si>
  <si>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</si>
  <si>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</si>
  <si>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</si>
  <si>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</si>
  <si>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</si>
  <si>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</si>
  <si>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</si>
  <si>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</si>
  <si>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</si>
  <si>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</si>
  <si>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Presidente  </t>
  </si>
  <si>
    <t xml:space="preserve">Tesorero  </t>
  </si>
  <si>
    <t>Secretario</t>
  </si>
  <si>
    <t>Percy Javier Barberena Aguilera</t>
  </si>
  <si>
    <t>Jorge Rafael Rodriguez Herrera</t>
  </si>
  <si>
    <t>Otto Daniel Perez Gil</t>
  </si>
  <si>
    <t>Gustavo Gonzalez De Leon</t>
  </si>
  <si>
    <t>Aaron Assaf Kadoch Juárez</t>
  </si>
  <si>
    <t>Maria Magdalena Quintanilla Coronado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</si>
  <si>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</si>
  <si>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</si>
  <si>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</si>
  <si>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</si>
  <si>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</si>
  <si>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</si>
  <si>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</si>
  <si>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</si>
  <si>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</si>
  <si>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Tecnico en liimpieza e instalador de cobertor de piscina en epoca de frio. (Febrero 2021)</t>
  </si>
  <si>
    <t>Operario en Mantenimiento y Limpieza</t>
  </si>
  <si>
    <t>Luis Arnoldo  Benavente Garcia</t>
  </si>
  <si>
    <t>Salvavidas</t>
  </si>
  <si>
    <t>Ana Lucrecia Vasquez Saravia</t>
  </si>
  <si>
    <t>Numero y Nombre de funcionarios, servidores públicos, empleados y asesores que laboran en el Sujeto Obligado</t>
  </si>
  <si>
    <t>FECHA DE ACTUALIZACIÓN: 21 - FEBRERO - 2022</t>
  </si>
  <si>
    <t>CORRESPONDE AL MES DE: ENERO 2022</t>
  </si>
  <si>
    <t>*</t>
  </si>
  <si>
    <t>Alberto Jimenez</t>
  </si>
  <si>
    <t>Profesor de Carrera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</si>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</sst>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28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1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26" fillId="0" borderId="0" xfId="4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Normal="100" zoomScaleSheetLayoutView="110" workbookViewId="0">
      <selection activeCell="B14" sqref="B14"/>
    </sheetView>
  </sheetViews>
  <sheetFormatPr baseColWidth="10" defaultRowHeight="12.75" x14ac:dyDescent="0.2"/>
  <cols>
    <col min="1" max="1" width="4.85546875" style="162" customWidth="1"/>
    <col min="2" max="2" width="32.85546875" style="162" customWidth="1"/>
    <col min="3" max="3" width="25.85546875" style="162" customWidth="1"/>
    <col min="4" max="4" width="25" style="162" customWidth="1"/>
    <col min="5" max="9" width="14.42578125" style="162" customWidth="1"/>
    <col min="10" max="16384" width="11.42578125" style="162"/>
  </cols>
  <sheetData>
    <row r="1" spans="1:8" s="158" customFormat="1" ht="15" x14ac:dyDescent="0.25">
      <c r="B1" s="159"/>
    </row>
    <row r="2" spans="1:8" s="158" customFormat="1" ht="15" x14ac:dyDescent="0.25">
      <c r="B2" s="159"/>
      <c r="C2" s="230" t="s">
        <v>93</v>
      </c>
      <c r="D2" s="230"/>
      <c r="E2" s="230"/>
      <c r="F2" s="230"/>
      <c r="G2" s="230"/>
      <c r="H2" s="230"/>
    </row>
    <row r="3" spans="1:8" s="158" customFormat="1" ht="15" x14ac:dyDescent="0.25">
      <c r="B3" s="159"/>
      <c r="C3" s="230" t="s">
        <v>94</v>
      </c>
      <c r="D3" s="230"/>
      <c r="E3" s="230"/>
      <c r="F3" s="230"/>
      <c r="G3" s="230"/>
      <c r="H3" s="230"/>
    </row>
    <row r="4" spans="1:8" s="158" customFormat="1" ht="15" x14ac:dyDescent="0.25">
      <c r="B4" s="159"/>
      <c r="C4" s="230" t="s">
        <v>95</v>
      </c>
      <c r="D4" s="230"/>
      <c r="E4" s="230"/>
      <c r="F4" s="230"/>
      <c r="G4" s="230"/>
      <c r="H4" s="230"/>
    </row>
    <row r="5" spans="1:8" s="158" customFormat="1" ht="15" x14ac:dyDescent="0.25">
      <c r="B5" s="159"/>
      <c r="C5" s="230" t="s">
        <v>96</v>
      </c>
      <c r="D5" s="230"/>
      <c r="E5" s="230"/>
      <c r="F5" s="230"/>
      <c r="G5" s="230"/>
      <c r="H5" s="230"/>
    </row>
    <row r="6" spans="1:8" s="158" customFormat="1" ht="15" x14ac:dyDescent="0.25">
      <c r="B6" s="159"/>
      <c r="C6" s="230" t="s">
        <v>97</v>
      </c>
      <c r="D6" s="230"/>
      <c r="E6" s="230"/>
      <c r="F6" s="230"/>
      <c r="G6" s="230"/>
      <c r="H6" s="230"/>
    </row>
    <row r="7" spans="1:8" s="158" customFormat="1" ht="15" x14ac:dyDescent="0.25">
      <c r="A7" s="160"/>
      <c r="B7" s="160"/>
      <c r="C7" s="230" t="s">
        <v>123</v>
      </c>
      <c r="D7" s="230"/>
      <c r="E7" s="230"/>
      <c r="F7" s="230"/>
      <c r="G7" s="230"/>
      <c r="H7" s="230"/>
    </row>
    <row r="8" spans="1:8" s="158" customFormat="1" ht="15" x14ac:dyDescent="0.25">
      <c r="A8" s="161"/>
      <c r="B8" s="161"/>
      <c r="C8" s="230" t="s">
        <v>124</v>
      </c>
      <c r="D8" s="230"/>
      <c r="E8" s="230"/>
      <c r="F8" s="230"/>
      <c r="G8" s="230"/>
      <c r="H8" s="230"/>
    </row>
    <row r="9" spans="1:8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8" x14ac:dyDescent="0.2">
      <c r="A10" s="242" t="s">
        <v>122</v>
      </c>
      <c r="B10" s="242"/>
      <c r="C10" s="242"/>
      <c r="D10" s="242"/>
      <c r="E10" s="242"/>
      <c r="F10" s="242"/>
      <c r="G10" s="242"/>
      <c r="H10" s="242"/>
    </row>
    <row r="11" spans="1:8" s="163" customFormat="1" ht="18.75" customHeight="1" thickBot="1" x14ac:dyDescent="0.25">
      <c r="A11" s="243" t="s">
        <v>70</v>
      </c>
      <c r="B11" s="243"/>
      <c r="C11" s="243"/>
      <c r="D11" s="243"/>
      <c r="E11" s="243"/>
      <c r="F11" s="243"/>
      <c r="G11" s="243"/>
      <c r="H11" s="243"/>
    </row>
    <row r="12" spans="1:8" s="164" customFormat="1" x14ac:dyDescent="0.25">
      <c r="A12" s="244" t="s">
        <v>1</v>
      </c>
      <c r="B12" s="224" t="s">
        <v>2</v>
      </c>
      <c r="C12" s="224" t="s">
        <v>3</v>
      </c>
      <c r="D12" s="226" t="s">
        <v>4</v>
      </c>
      <c r="E12" s="228" t="s">
        <v>64</v>
      </c>
      <c r="F12" s="222" t="s">
        <v>65</v>
      </c>
      <c r="G12" s="222" t="s">
        <v>66</v>
      </c>
      <c r="H12" s="233" t="s">
        <v>67</v>
      </c>
    </row>
    <row r="13" spans="1:8" s="164" customFormat="1" ht="13.5" thickBot="1" x14ac:dyDescent="0.3">
      <c r="A13" s="245"/>
      <c r="B13" s="225"/>
      <c r="C13" s="225"/>
      <c r="D13" s="227"/>
      <c r="E13" s="229"/>
      <c r="F13" s="223"/>
      <c r="G13" s="223"/>
      <c r="H13" s="234"/>
    </row>
    <row r="14" spans="1:8" s="164" customFormat="1" ht="36.75" customHeight="1" x14ac:dyDescent="0.25">
      <c r="A14" s="166">
        <v>1</v>
      </c>
      <c r="B14" s="203" t="s">
        <v>102</v>
      </c>
      <c r="C14" s="167" t="s">
        <v>99</v>
      </c>
      <c r="D14" s="170">
        <v>0</v>
      </c>
      <c r="E14" s="173">
        <v>0</v>
      </c>
      <c r="F14" s="174">
        <v>0</v>
      </c>
      <c r="G14" s="174">
        <v>0</v>
      </c>
      <c r="H14" s="175">
        <v>0</v>
      </c>
    </row>
    <row r="15" spans="1:8" s="164" customFormat="1" ht="36.75" customHeight="1" x14ac:dyDescent="0.25">
      <c r="A15" s="168">
        <v>2</v>
      </c>
      <c r="B15" s="201" t="s">
        <v>103</v>
      </c>
      <c r="C15" s="165" t="s">
        <v>100</v>
      </c>
      <c r="D15" s="171">
        <v>0</v>
      </c>
      <c r="E15" s="176">
        <v>0</v>
      </c>
      <c r="F15" s="177">
        <v>0</v>
      </c>
      <c r="G15" s="177">
        <v>0</v>
      </c>
      <c r="H15" s="178">
        <v>0</v>
      </c>
    </row>
    <row r="16" spans="1:8" s="164" customFormat="1" ht="36.75" customHeight="1" x14ac:dyDescent="0.25">
      <c r="A16" s="168">
        <v>3</v>
      </c>
      <c r="B16" s="201" t="s">
        <v>104</v>
      </c>
      <c r="C16" s="165" t="s">
        <v>101</v>
      </c>
      <c r="D16" s="171">
        <v>0</v>
      </c>
      <c r="E16" s="176">
        <v>0</v>
      </c>
      <c r="F16" s="177">
        <v>0</v>
      </c>
      <c r="G16" s="177">
        <v>1960</v>
      </c>
      <c r="H16" s="178">
        <v>0</v>
      </c>
    </row>
    <row r="17" spans="1:8" s="164" customFormat="1" ht="36.75" customHeight="1" x14ac:dyDescent="0.25">
      <c r="A17" s="168">
        <v>4</v>
      </c>
      <c r="B17" s="201" t="s">
        <v>106</v>
      </c>
      <c r="C17" s="165" t="s">
        <v>140</v>
      </c>
      <c r="D17" s="171">
        <v>0</v>
      </c>
      <c r="E17" s="176">
        <v>0</v>
      </c>
      <c r="F17" s="177">
        <v>0</v>
      </c>
      <c r="G17" s="177">
        <v>0</v>
      </c>
      <c r="H17" s="178">
        <v>0</v>
      </c>
    </row>
    <row r="18" spans="1:8" s="164" customFormat="1" ht="36.75" customHeight="1" x14ac:dyDescent="0.25">
      <c r="A18" s="168">
        <v>5</v>
      </c>
      <c r="B18" s="201" t="s">
        <v>107</v>
      </c>
      <c r="C18" s="165" t="s">
        <v>141</v>
      </c>
      <c r="D18" s="171">
        <v>0</v>
      </c>
      <c r="E18" s="176">
        <v>0</v>
      </c>
      <c r="F18" s="177">
        <v>0</v>
      </c>
      <c r="G18" s="177">
        <v>0</v>
      </c>
      <c r="H18" s="178">
        <v>0</v>
      </c>
    </row>
    <row r="19" spans="1:8" s="164" customFormat="1" ht="36.75" customHeight="1" thickBot="1" x14ac:dyDescent="0.3">
      <c r="A19" s="168">
        <v>6</v>
      </c>
      <c r="B19" s="202" t="s">
        <v>92</v>
      </c>
      <c r="C19" s="169" t="s">
        <v>92</v>
      </c>
      <c r="D19" s="172">
        <v>0</v>
      </c>
      <c r="E19" s="179">
        <v>0</v>
      </c>
      <c r="F19" s="180">
        <v>0</v>
      </c>
      <c r="G19" s="180">
        <v>0</v>
      </c>
      <c r="H19" s="181">
        <v>0</v>
      </c>
    </row>
    <row r="20" spans="1:8" x14ac:dyDescent="0.2">
      <c r="A20" s="239" t="s">
        <v>90</v>
      </c>
      <c r="B20" s="239"/>
      <c r="C20" s="239"/>
    </row>
    <row r="21" spans="1:8" x14ac:dyDescent="0.2">
      <c r="A21" s="182" t="s">
        <v>73</v>
      </c>
      <c r="B21" s="182"/>
      <c r="C21" s="182"/>
    </row>
    <row r="22" spans="1:8" x14ac:dyDescent="0.2">
      <c r="A22" s="240"/>
      <c r="B22" s="240"/>
      <c r="C22" s="240"/>
    </row>
    <row r="23" spans="1:8" x14ac:dyDescent="0.2">
      <c r="B23" s="235" t="s">
        <v>71</v>
      </c>
      <c r="C23" s="236"/>
    </row>
    <row r="24" spans="1:8" ht="12.75" customHeight="1" x14ac:dyDescent="0.2">
      <c r="B24" s="237"/>
      <c r="C24" s="238"/>
      <c r="D24" s="231" t="s">
        <v>98</v>
      </c>
      <c r="E24" s="232"/>
      <c r="F24" s="232"/>
      <c r="G24" s="232"/>
      <c r="H24" s="232"/>
    </row>
  </sheetData>
  <mergeCells count="22">
    <mergeCell ref="C7:H7"/>
    <mergeCell ref="C8:H8"/>
    <mergeCell ref="D24:H24"/>
    <mergeCell ref="C2:H2"/>
    <mergeCell ref="C3:H3"/>
    <mergeCell ref="C4:H4"/>
    <mergeCell ref="C5:H5"/>
    <mergeCell ref="C6:H6"/>
    <mergeCell ref="H12:H13"/>
    <mergeCell ref="B23:C24"/>
    <mergeCell ref="A20:C20"/>
    <mergeCell ref="A22:C22"/>
    <mergeCell ref="A9:H9"/>
    <mergeCell ref="A10:H10"/>
    <mergeCell ref="A11:H11"/>
    <mergeCell ref="A12:A13"/>
    <mergeCell ref="G12:G13"/>
    <mergeCell ref="B12:B13"/>
    <mergeCell ref="C12:C13"/>
    <mergeCell ref="D12:D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290" t="s">
        <v>0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290" t="s">
        <v>51</v>
      </c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290" t="s">
        <v>47</v>
      </c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00" t="s">
        <v>1</v>
      </c>
      <c r="B12" s="300" t="s">
        <v>2</v>
      </c>
      <c r="C12" s="293" t="s">
        <v>3</v>
      </c>
      <c r="D12" s="300" t="s">
        <v>4</v>
      </c>
      <c r="E12" s="90" t="s">
        <v>32</v>
      </c>
      <c r="F12" s="300" t="s">
        <v>8</v>
      </c>
      <c r="G12" s="43" t="s">
        <v>9</v>
      </c>
      <c r="H12" s="300" t="s">
        <v>48</v>
      </c>
      <c r="I12" s="43" t="s">
        <v>1</v>
      </c>
      <c r="J12" s="300" t="s">
        <v>11</v>
      </c>
    </row>
    <row r="13" spans="1:10" x14ac:dyDescent="0.25">
      <c r="A13" s="292"/>
      <c r="B13" s="292"/>
      <c r="C13" s="293"/>
      <c r="D13" s="292"/>
      <c r="E13" s="91" t="s">
        <v>33</v>
      </c>
      <c r="F13" s="292"/>
      <c r="G13" s="46" t="s">
        <v>15</v>
      </c>
      <c r="H13" s="292"/>
      <c r="I13" s="46" t="s">
        <v>17</v>
      </c>
      <c r="J13" s="292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294" t="s">
        <v>28</v>
      </c>
      <c r="E27" s="294"/>
      <c r="F27" s="294"/>
      <c r="G27" s="294"/>
      <c r="H27" s="102"/>
      <c r="I27" s="294" t="s">
        <v>29</v>
      </c>
      <c r="J27" s="294"/>
    </row>
    <row r="28" spans="1:10" x14ac:dyDescent="0.25">
      <c r="A28" s="1"/>
      <c r="B28" s="1"/>
      <c r="C28" s="1"/>
      <c r="D28" s="295" t="s">
        <v>34</v>
      </c>
      <c r="E28" s="295"/>
      <c r="F28" s="295"/>
      <c r="G28" s="295"/>
      <c r="H28" s="1"/>
      <c r="I28" s="301" t="s">
        <v>30</v>
      </c>
      <c r="J28" s="301"/>
    </row>
  </sheetData>
  <mergeCells count="14">
    <mergeCell ref="D27:G27"/>
    <mergeCell ref="I27:J27"/>
    <mergeCell ref="D28:G28"/>
    <mergeCell ref="I28:J28"/>
    <mergeCell ref="H12:H13"/>
    <mergeCell ref="A5:J5"/>
    <mergeCell ref="A7:J7"/>
    <mergeCell ref="A9:J9"/>
    <mergeCell ref="A12:A13"/>
    <mergeCell ref="B12:B13"/>
    <mergeCell ref="C12:C13"/>
    <mergeCell ref="D12:D13"/>
    <mergeCell ref="F12:F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02"/>
      <c r="L9" s="302"/>
      <c r="M9" s="302"/>
    </row>
    <row r="10" spans="1:13" s="88" customFormat="1" ht="20.25" customHeight="1" x14ac:dyDescent="0.25">
      <c r="A10" s="303" t="s">
        <v>0</v>
      </c>
      <c r="B10" s="303"/>
      <c r="C10" s="303"/>
      <c r="D10" s="303"/>
      <c r="E10" s="303"/>
      <c r="F10" s="303"/>
      <c r="G10" s="303"/>
      <c r="H10" s="303"/>
      <c r="I10" s="303"/>
      <c r="J10" s="303"/>
      <c r="K10" s="126"/>
      <c r="L10" s="126"/>
      <c r="M10" s="126"/>
    </row>
    <row r="11" spans="1:13" s="88" customFormat="1" ht="27.75" x14ac:dyDescent="0.25">
      <c r="A11" s="284" t="s">
        <v>54</v>
      </c>
      <c r="B11" s="284"/>
      <c r="C11" s="284"/>
      <c r="D11" s="284"/>
      <c r="E11" s="284"/>
      <c r="F11" s="284"/>
      <c r="G11" s="284"/>
      <c r="H11" s="284"/>
      <c r="I11" s="284"/>
      <c r="J11" s="284"/>
      <c r="K11" s="126"/>
      <c r="L11" s="126"/>
      <c r="M11" s="127"/>
    </row>
    <row r="12" spans="1:13" ht="20.25" customHeight="1" x14ac:dyDescent="0.25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126"/>
      <c r="L12" s="126"/>
      <c r="M12" s="127"/>
    </row>
    <row r="13" spans="1:13" ht="15.75" x14ac:dyDescent="0.25">
      <c r="A13" s="304" t="s">
        <v>1</v>
      </c>
      <c r="B13" s="304" t="s">
        <v>2</v>
      </c>
      <c r="C13" s="304" t="s">
        <v>3</v>
      </c>
      <c r="D13" s="304" t="s">
        <v>4</v>
      </c>
      <c r="E13" s="120" t="s">
        <v>32</v>
      </c>
      <c r="F13" s="304" t="s">
        <v>8</v>
      </c>
      <c r="G13" s="121" t="s">
        <v>9</v>
      </c>
      <c r="H13" s="121" t="s">
        <v>10</v>
      </c>
      <c r="I13" s="121" t="s">
        <v>1</v>
      </c>
      <c r="J13" s="304" t="s">
        <v>11</v>
      </c>
      <c r="K13" s="126"/>
      <c r="L13" s="126"/>
      <c r="M13" s="127"/>
    </row>
    <row r="14" spans="1:13" ht="15.75" x14ac:dyDescent="0.25">
      <c r="A14" s="304"/>
      <c r="B14" s="304"/>
      <c r="C14" s="304"/>
      <c r="D14" s="304"/>
      <c r="E14" s="122" t="s">
        <v>33</v>
      </c>
      <c r="F14" s="304"/>
      <c r="G14" s="123" t="s">
        <v>15</v>
      </c>
      <c r="H14" s="123" t="s">
        <v>16</v>
      </c>
      <c r="I14" s="123" t="s">
        <v>17</v>
      </c>
      <c r="J14" s="304"/>
      <c r="K14" s="126"/>
      <c r="L14" s="126"/>
      <c r="M14" s="127"/>
    </row>
    <row r="15" spans="1:13" ht="56.25" customHeight="1" x14ac:dyDescent="0.25">
      <c r="A15" s="48" t="s">
        <v>19</v>
      </c>
      <c r="B15" s="124" t="s">
        <v>55</v>
      </c>
      <c r="C15" s="50" t="s">
        <v>56</v>
      </c>
      <c r="D15" s="51">
        <v>100</v>
      </c>
      <c r="E15" s="125" t="s">
        <v>57</v>
      </c>
      <c r="F15" s="51">
        <v>600</v>
      </c>
      <c r="G15" s="51">
        <v>0</v>
      </c>
      <c r="H15" s="117">
        <f>SUM(F15:G15)</f>
        <v>600</v>
      </c>
      <c r="I15" s="52">
        <v>6933</v>
      </c>
      <c r="J15" s="116"/>
      <c r="K15" s="126"/>
      <c r="L15" s="126"/>
      <c r="M15" s="127"/>
    </row>
    <row r="16" spans="1:13" ht="15.75" x14ac:dyDescent="0.25">
      <c r="A16" s="28"/>
      <c r="C16" s="2" t="s">
        <v>26</v>
      </c>
      <c r="D16" s="118">
        <f>SUM(D15)</f>
        <v>100</v>
      </c>
      <c r="E16" s="119"/>
      <c r="F16" s="118">
        <f>SUM(F15:F15)</f>
        <v>600</v>
      </c>
      <c r="G16" s="118">
        <f>SUM(G15:G15)</f>
        <v>0</v>
      </c>
      <c r="H16" s="118">
        <f>SUM(H15:H15)</f>
        <v>600</v>
      </c>
      <c r="I16" s="3"/>
      <c r="J16" s="1"/>
      <c r="K16" s="126"/>
      <c r="L16" s="126"/>
      <c r="M16" s="127"/>
    </row>
    <row r="17" spans="1:13" ht="15.75" x14ac:dyDescent="0.25">
      <c r="A17" s="1"/>
      <c r="D17" s="1"/>
      <c r="E17" s="1"/>
      <c r="F17" s="4"/>
      <c r="H17" s="4"/>
      <c r="I17" s="1"/>
      <c r="K17" s="126"/>
      <c r="L17" s="126"/>
      <c r="M17" s="127"/>
    </row>
    <row r="18" spans="1:13" ht="15.75" x14ac:dyDescent="0.25">
      <c r="A18" s="1"/>
      <c r="D18" s="5"/>
      <c r="F18" s="4"/>
      <c r="G18" s="4"/>
      <c r="I18" s="1"/>
      <c r="K18" s="126"/>
      <c r="L18" s="126"/>
      <c r="M18" s="127"/>
    </row>
    <row r="19" spans="1:13" s="38" customFormat="1" ht="15.75" x14ac:dyDescent="0.25">
      <c r="A19" s="37"/>
      <c r="B19" s="246" t="s">
        <v>53</v>
      </c>
      <c r="C19" s="42"/>
      <c r="D19" s="37" t="s">
        <v>58</v>
      </c>
      <c r="E19" s="131"/>
      <c r="F19" s="130" t="s">
        <v>59</v>
      </c>
      <c r="G19" s="132"/>
      <c r="H19" s="41"/>
      <c r="I19" s="39"/>
      <c r="K19" s="129"/>
      <c r="L19" s="129"/>
      <c r="M19" s="129"/>
    </row>
    <row r="20" spans="1:13" ht="15.75" x14ac:dyDescent="0.25">
      <c r="B20" s="247"/>
      <c r="K20" s="128"/>
      <c r="L20" s="128"/>
      <c r="M20" s="128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294" t="s">
        <v>28</v>
      </c>
      <c r="E24" s="294"/>
      <c r="F24" s="294"/>
      <c r="G24" s="294"/>
      <c r="H24" s="34"/>
      <c r="I24" s="294" t="s">
        <v>29</v>
      </c>
      <c r="J24" s="294"/>
    </row>
    <row r="25" spans="1:13" x14ac:dyDescent="0.25">
      <c r="D25" s="296" t="s">
        <v>34</v>
      </c>
      <c r="E25" s="296"/>
      <c r="F25" s="296"/>
      <c r="G25" s="296"/>
      <c r="I25" s="297" t="s">
        <v>30</v>
      </c>
      <c r="J25" s="297"/>
    </row>
  </sheetData>
  <mergeCells count="15">
    <mergeCell ref="B19:B20"/>
    <mergeCell ref="D24:G24"/>
    <mergeCell ref="I24:J24"/>
    <mergeCell ref="D25:G25"/>
    <mergeCell ref="I25:J25"/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zoomScale="80" zoomScaleNormal="80" zoomScaleSheetLayoutView="100" zoomScalePageLayoutView="71" workbookViewId="0">
      <selection activeCell="C31" sqref="C3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8" customFormat="1" x14ac:dyDescent="0.25">
      <c r="B1" s="159"/>
    </row>
    <row r="2" spans="1:17" s="158" customFormat="1" x14ac:dyDescent="0.25">
      <c r="B2" s="159"/>
      <c r="C2" s="230" t="s">
        <v>93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s="158" customFormat="1" x14ac:dyDescent="0.25">
      <c r="B3" s="159"/>
      <c r="C3" s="230" t="s">
        <v>94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7" s="158" customFormat="1" x14ac:dyDescent="0.25">
      <c r="B4" s="159"/>
      <c r="C4" s="230" t="s">
        <v>95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s="158" customFormat="1" x14ac:dyDescent="0.25">
      <c r="B5" s="159"/>
      <c r="C5" s="230" t="s">
        <v>96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7" s="158" customFormat="1" x14ac:dyDescent="0.25">
      <c r="B6" s="159"/>
      <c r="C6" s="230" t="s">
        <v>97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</row>
    <row r="7" spans="1:17" s="158" customFormat="1" x14ac:dyDescent="0.25">
      <c r="A7" s="160"/>
      <c r="B7" s="160"/>
      <c r="C7" s="230" t="str">
        <f>CE!C7</f>
        <v>FECHA DE ACTUALIZACIÓN: 21 - FEBRERO - 2022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s="158" customFormat="1" x14ac:dyDescent="0.25">
      <c r="A8" s="161"/>
      <c r="B8" s="161"/>
      <c r="C8" s="230" t="str">
        <f>CE!C8</f>
        <v>CORRESPONDE AL MES DE: ENERO 2022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</row>
    <row r="9" spans="1:17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17" x14ac:dyDescent="0.25">
      <c r="A10" s="274" t="str">
        <f>CE!$A$10</f>
        <v>Numero y Nombre de funcionarios, servidores públicos, empleados y asesores que laboran en el Sujeto Obligado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</row>
    <row r="11" spans="1:17" ht="15.75" thickBot="1" x14ac:dyDescent="0.3">
      <c r="A11" s="243" t="s">
        <v>70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</row>
    <row r="12" spans="1:17" ht="15" customHeight="1" x14ac:dyDescent="0.25">
      <c r="A12" s="252" t="s">
        <v>1</v>
      </c>
      <c r="B12" s="255" t="s">
        <v>2</v>
      </c>
      <c r="C12" s="255" t="s">
        <v>3</v>
      </c>
      <c r="D12" s="260" t="s">
        <v>4</v>
      </c>
      <c r="E12" s="268" t="s">
        <v>44</v>
      </c>
      <c r="F12" s="269"/>
      <c r="G12" s="269"/>
      <c r="H12" s="270"/>
      <c r="I12" s="260" t="s">
        <v>63</v>
      </c>
      <c r="J12" s="271" t="s">
        <v>52</v>
      </c>
      <c r="K12" s="263" t="s">
        <v>45</v>
      </c>
      <c r="L12" s="266" t="s">
        <v>46</v>
      </c>
      <c r="M12" s="258" t="s">
        <v>11</v>
      </c>
      <c r="N12" s="249" t="s">
        <v>64</v>
      </c>
      <c r="O12" s="249" t="s">
        <v>89</v>
      </c>
      <c r="P12" s="249" t="s">
        <v>66</v>
      </c>
      <c r="Q12" s="249" t="s">
        <v>88</v>
      </c>
    </row>
    <row r="13" spans="1:17" x14ac:dyDescent="0.25">
      <c r="A13" s="253"/>
      <c r="B13" s="256"/>
      <c r="C13" s="256"/>
      <c r="D13" s="261"/>
      <c r="E13" s="110" t="s">
        <v>5</v>
      </c>
      <c r="F13" s="111" t="s">
        <v>6</v>
      </c>
      <c r="G13" s="111" t="s">
        <v>7</v>
      </c>
      <c r="H13" s="111" t="s">
        <v>39</v>
      </c>
      <c r="I13" s="261"/>
      <c r="J13" s="272"/>
      <c r="K13" s="264"/>
      <c r="L13" s="267"/>
      <c r="M13" s="259"/>
      <c r="N13" s="250"/>
      <c r="O13" s="250"/>
      <c r="P13" s="250"/>
      <c r="Q13" s="250"/>
    </row>
    <row r="14" spans="1:17" ht="15.75" thickBot="1" x14ac:dyDescent="0.3">
      <c r="A14" s="254"/>
      <c r="B14" s="257"/>
      <c r="C14" s="257"/>
      <c r="D14" s="262"/>
      <c r="E14" s="134" t="s">
        <v>12</v>
      </c>
      <c r="F14" s="135" t="s">
        <v>13</v>
      </c>
      <c r="G14" s="135" t="s">
        <v>14</v>
      </c>
      <c r="H14" s="135" t="s">
        <v>40</v>
      </c>
      <c r="I14" s="262"/>
      <c r="J14" s="273"/>
      <c r="K14" s="265"/>
      <c r="L14" s="267"/>
      <c r="M14" s="259"/>
      <c r="N14" s="251"/>
      <c r="O14" s="251"/>
      <c r="P14" s="251"/>
      <c r="Q14" s="251"/>
    </row>
    <row r="15" spans="1:17" ht="51" customHeight="1" x14ac:dyDescent="0.25">
      <c r="A15" s="143" t="s">
        <v>18</v>
      </c>
      <c r="B15" s="144" t="s">
        <v>85</v>
      </c>
      <c r="C15" s="145" t="s">
        <v>84</v>
      </c>
      <c r="D15" s="146">
        <v>14000</v>
      </c>
      <c r="E15" s="147">
        <f>+D15*4.83/100</f>
        <v>676.2</v>
      </c>
      <c r="F15" s="147">
        <v>437.07</v>
      </c>
      <c r="G15" s="147">
        <f>(D15*24*0.05%)+(D15*24*0.05%*12%)</f>
        <v>188.16</v>
      </c>
      <c r="H15" s="147">
        <v>0</v>
      </c>
      <c r="I15" s="146">
        <f>676.2+470.77+188.16</f>
        <v>1335.13</v>
      </c>
      <c r="J15" s="146">
        <f>250+350</f>
        <v>600</v>
      </c>
      <c r="K15" s="148">
        <f t="shared" ref="K15:K22" si="0">+D15-I15+J15</f>
        <v>13264.869999999999</v>
      </c>
      <c r="L15" s="149">
        <v>7144</v>
      </c>
      <c r="M15" s="150"/>
      <c r="N15" s="152">
        <v>0</v>
      </c>
      <c r="O15" s="152">
        <v>0</v>
      </c>
      <c r="P15" s="152">
        <v>0</v>
      </c>
      <c r="Q15" s="153">
        <v>0</v>
      </c>
    </row>
    <row r="16" spans="1:17" ht="51" customHeight="1" x14ac:dyDescent="0.25">
      <c r="A16" s="103" t="s">
        <v>19</v>
      </c>
      <c r="B16" s="115" t="s">
        <v>86</v>
      </c>
      <c r="C16" s="139" t="s">
        <v>87</v>
      </c>
      <c r="D16" s="140">
        <v>6000</v>
      </c>
      <c r="E16" s="141">
        <f>+D16*4.83/100</f>
        <v>289.8</v>
      </c>
      <c r="F16" s="141">
        <v>0</v>
      </c>
      <c r="G16" s="141">
        <v>0</v>
      </c>
      <c r="H16" s="141">
        <v>1062.58</v>
      </c>
      <c r="I16" s="140">
        <f>289.8+88.64+80.64</f>
        <v>459.08</v>
      </c>
      <c r="J16" s="140">
        <v>250</v>
      </c>
      <c r="K16" s="142">
        <f t="shared" si="0"/>
        <v>5790.92</v>
      </c>
      <c r="L16" s="137">
        <f>L15+1</f>
        <v>7145</v>
      </c>
      <c r="M16" s="138"/>
      <c r="N16" s="154">
        <v>0</v>
      </c>
      <c r="O16" s="154">
        <v>0</v>
      </c>
      <c r="P16" s="154">
        <v>0</v>
      </c>
      <c r="Q16" s="155">
        <v>142.76</v>
      </c>
    </row>
    <row r="17" spans="1:17" ht="51" customHeight="1" x14ac:dyDescent="0.25">
      <c r="A17" s="103" t="s">
        <v>20</v>
      </c>
      <c r="B17" s="115" t="s">
        <v>111</v>
      </c>
      <c r="C17" s="139" t="s">
        <v>23</v>
      </c>
      <c r="D17" s="140">
        <v>9000</v>
      </c>
      <c r="E17" s="141">
        <f>+D17*4.83/100</f>
        <v>434.7</v>
      </c>
      <c r="F17" s="141">
        <v>0</v>
      </c>
      <c r="G17" s="141">
        <v>0</v>
      </c>
      <c r="H17" s="141">
        <v>0</v>
      </c>
      <c r="I17" s="140">
        <f>434.7+231.39+120.96+3083.81</f>
        <v>3870.8599999999997</v>
      </c>
      <c r="J17" s="140">
        <v>250</v>
      </c>
      <c r="K17" s="142">
        <f t="shared" si="0"/>
        <v>5379.14</v>
      </c>
      <c r="L17" s="137">
        <v>7148</v>
      </c>
      <c r="M17" s="138"/>
      <c r="N17" s="154">
        <v>0</v>
      </c>
      <c r="O17" s="154">
        <v>0</v>
      </c>
      <c r="P17" s="154">
        <v>0</v>
      </c>
      <c r="Q17" s="155">
        <v>214.13</v>
      </c>
    </row>
    <row r="18" spans="1:17" ht="51" customHeight="1" x14ac:dyDescent="0.25">
      <c r="A18" s="103" t="s">
        <v>21</v>
      </c>
      <c r="B18" s="115" t="s">
        <v>112</v>
      </c>
      <c r="C18" s="107" t="s">
        <v>25</v>
      </c>
      <c r="D18" s="140">
        <v>6000</v>
      </c>
      <c r="E18" s="141">
        <f>+D18*4.83/100</f>
        <v>289.8</v>
      </c>
      <c r="F18" s="141">
        <v>128.13</v>
      </c>
      <c r="G18" s="141">
        <f>(D18*24*0.05%)+(D18*24*0.05%*12%)</f>
        <v>80.64</v>
      </c>
      <c r="H18" s="141">
        <v>1150.22</v>
      </c>
      <c r="I18" s="140">
        <f>289.8+88.64+80.64</f>
        <v>459.08</v>
      </c>
      <c r="J18" s="140">
        <v>250</v>
      </c>
      <c r="K18" s="142">
        <f t="shared" si="0"/>
        <v>5790.92</v>
      </c>
      <c r="L18" s="137">
        <v>7147</v>
      </c>
      <c r="M18" s="138"/>
      <c r="N18" s="154">
        <v>0</v>
      </c>
      <c r="O18" s="154">
        <v>0</v>
      </c>
      <c r="P18" s="154">
        <v>0</v>
      </c>
      <c r="Q18" s="155">
        <v>14.76</v>
      </c>
    </row>
    <row r="19" spans="1:17" ht="51" customHeight="1" x14ac:dyDescent="0.25">
      <c r="A19" s="103" t="s">
        <v>22</v>
      </c>
      <c r="B19" s="115" t="s">
        <v>61</v>
      </c>
      <c r="C19" s="107" t="s">
        <v>62</v>
      </c>
      <c r="D19" s="136">
        <v>9000</v>
      </c>
      <c r="E19" s="112">
        <f t="shared" ref="E19" si="1">D19*4.83/100</f>
        <v>434.7</v>
      </c>
      <c r="F19" s="112">
        <v>0</v>
      </c>
      <c r="G19" s="112">
        <f>(D19*24*0.05%)+(D19*24*0.05%*12%)</f>
        <v>120.96</v>
      </c>
      <c r="H19" s="112">
        <v>0</v>
      </c>
      <c r="I19" s="136">
        <f>434.7+232.85</f>
        <v>667.55</v>
      </c>
      <c r="J19" s="136">
        <f>350+250</f>
        <v>600</v>
      </c>
      <c r="K19" s="113">
        <f t="shared" si="0"/>
        <v>8932.4500000000007</v>
      </c>
      <c r="L19" s="137">
        <v>7149</v>
      </c>
      <c r="M19" s="138"/>
      <c r="N19" s="154">
        <v>0</v>
      </c>
      <c r="O19" s="154">
        <v>0</v>
      </c>
      <c r="P19" s="154">
        <v>0</v>
      </c>
      <c r="Q19" s="155">
        <v>214.13</v>
      </c>
    </row>
    <row r="20" spans="1:17" ht="51" customHeight="1" x14ac:dyDescent="0.25">
      <c r="A20" s="103" t="s">
        <v>24</v>
      </c>
      <c r="B20" s="115" t="s">
        <v>115</v>
      </c>
      <c r="C20" s="107" t="s">
        <v>35</v>
      </c>
      <c r="D20" s="136">
        <v>4500</v>
      </c>
      <c r="E20" s="112">
        <f t="shared" ref="E20" si="2">D20*4.83/100</f>
        <v>217.35</v>
      </c>
      <c r="F20" s="112">
        <v>0</v>
      </c>
      <c r="G20" s="112">
        <v>0</v>
      </c>
      <c r="H20" s="112">
        <v>1311.16</v>
      </c>
      <c r="I20" s="136">
        <v>217.35</v>
      </c>
      <c r="J20" s="136">
        <v>250</v>
      </c>
      <c r="K20" s="113">
        <f>+D20-I20+J20-0.01</f>
        <v>4532.6399999999994</v>
      </c>
      <c r="L20" s="137">
        <f t="shared" ref="L20" si="3">L19+1</f>
        <v>7150</v>
      </c>
      <c r="M20" s="138"/>
      <c r="N20" s="154">
        <v>0</v>
      </c>
      <c r="O20" s="154">
        <v>0</v>
      </c>
      <c r="P20" s="154">
        <v>0</v>
      </c>
      <c r="Q20" s="155">
        <v>107.09</v>
      </c>
    </row>
    <row r="21" spans="1:17" ht="51" customHeight="1" x14ac:dyDescent="0.25">
      <c r="A21" s="194" t="s">
        <v>60</v>
      </c>
      <c r="B21" s="204" t="s">
        <v>113</v>
      </c>
      <c r="C21" s="205" t="s">
        <v>109</v>
      </c>
      <c r="D21" s="136">
        <v>4000</v>
      </c>
      <c r="E21" s="112">
        <f>+D21*4.83/100</f>
        <v>193.2</v>
      </c>
      <c r="F21" s="112">
        <v>437.07</v>
      </c>
      <c r="G21" s="112">
        <f>(D21*24*0.05%)+(D21*24*0.05%*12%)</f>
        <v>53.76</v>
      </c>
      <c r="H21" s="112">
        <v>0</v>
      </c>
      <c r="I21" s="136">
        <v>193.2</v>
      </c>
      <c r="J21" s="136">
        <v>250</v>
      </c>
      <c r="K21" s="113">
        <f>+D21-I21+J21</f>
        <v>4056.8</v>
      </c>
      <c r="L21" s="137">
        <v>7144</v>
      </c>
      <c r="M21" s="138"/>
      <c r="N21" s="154">
        <v>0</v>
      </c>
      <c r="O21" s="154">
        <v>0</v>
      </c>
      <c r="P21" s="154">
        <v>0</v>
      </c>
      <c r="Q21" s="154">
        <v>0</v>
      </c>
    </row>
    <row r="22" spans="1:17" ht="51" customHeight="1" thickBot="1" x14ac:dyDescent="0.3">
      <c r="A22" s="104" t="s">
        <v>108</v>
      </c>
      <c r="B22" s="105" t="s">
        <v>114</v>
      </c>
      <c r="C22" s="108" t="s">
        <v>110</v>
      </c>
      <c r="D22" s="151">
        <v>4000</v>
      </c>
      <c r="E22" s="189">
        <f t="shared" ref="E22" si="4">D22*4.83/100</f>
        <v>193.2</v>
      </c>
      <c r="F22" s="189">
        <v>0</v>
      </c>
      <c r="G22" s="189">
        <v>0</v>
      </c>
      <c r="H22" s="189">
        <v>0</v>
      </c>
      <c r="I22" s="151">
        <v>889.77</v>
      </c>
      <c r="J22" s="151">
        <v>250</v>
      </c>
      <c r="K22" s="114">
        <f t="shared" si="0"/>
        <v>3360.23</v>
      </c>
      <c r="L22" s="190">
        <f>L20+1</f>
        <v>7151</v>
      </c>
      <c r="M22" s="191"/>
      <c r="N22" s="156">
        <v>0</v>
      </c>
      <c r="O22" s="156">
        <v>0</v>
      </c>
      <c r="P22" s="156">
        <v>0</v>
      </c>
      <c r="Q22" s="157">
        <v>0</v>
      </c>
    </row>
    <row r="23" spans="1:17" s="312" customFormat="1" x14ac:dyDescent="0.25">
      <c r="A23" s="311" t="s">
        <v>125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</row>
    <row r="24" spans="1:17" s="312" customFormat="1" x14ac:dyDescent="0.25">
      <c r="A24" s="311" t="s">
        <v>116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</row>
    <row r="25" spans="1:17" s="312" customFormat="1" ht="15" customHeight="1" x14ac:dyDescent="0.25">
      <c r="A25" s="313"/>
      <c r="B25" s="314"/>
      <c r="C25" s="315"/>
      <c r="D25" s="313"/>
      <c r="E25" s="313"/>
      <c r="F25" s="313"/>
      <c r="G25" s="313"/>
      <c r="H25" s="313"/>
      <c r="I25" s="313"/>
      <c r="J25" s="313"/>
      <c r="K25" s="313"/>
    </row>
    <row r="26" spans="1:17" s="312" customFormat="1" x14ac:dyDescent="0.25">
      <c r="A26" s="313"/>
      <c r="B26" s="316" t="s">
        <v>68</v>
      </c>
      <c r="C26" s="315"/>
      <c r="D26" s="313"/>
      <c r="E26" s="313"/>
      <c r="F26" s="313"/>
      <c r="G26" s="313"/>
      <c r="H26" s="313"/>
      <c r="I26" s="313"/>
      <c r="J26" s="313"/>
      <c r="K26" s="313"/>
    </row>
    <row r="27" spans="1:17" s="312" customFormat="1" x14ac:dyDescent="0.25">
      <c r="A27" s="313"/>
      <c r="B27" s="317"/>
      <c r="C27" s="313"/>
      <c r="D27" s="318" t="str">
        <f>[1]CE!$D$23</f>
        <v>(Base legal Decreto 57-2008, artículo 10 numeral 4) INFORMACIÓN PÚBLICA DE OFICIO</v>
      </c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</row>
    <row r="28" spans="1:17" s="312" customFormat="1" x14ac:dyDescent="0.25">
      <c r="A28" s="313"/>
      <c r="B28" s="313"/>
      <c r="C28" s="313"/>
      <c r="E28" s="313"/>
      <c r="F28" s="313"/>
      <c r="G28" s="313"/>
      <c r="H28" s="313"/>
      <c r="I28" s="313"/>
      <c r="J28" s="313"/>
      <c r="K28" s="313"/>
    </row>
    <row r="29" spans="1:17" s="312" customFormat="1" x14ac:dyDescent="0.25">
      <c r="B29" s="314"/>
      <c r="C29" s="315"/>
    </row>
    <row r="30" spans="1:17" s="312" customFormat="1" x14ac:dyDescent="0.25">
      <c r="B30" s="314"/>
      <c r="C30" s="315"/>
    </row>
    <row r="31" spans="1:17" s="312" customFormat="1" x14ac:dyDescent="0.25">
      <c r="B31" s="314"/>
      <c r="C31" s="315"/>
    </row>
    <row r="32" spans="1:17" s="312" customFormat="1" x14ac:dyDescent="0.25">
      <c r="B32" s="314"/>
      <c r="C32" s="315"/>
    </row>
    <row r="33" spans="2:3" s="312" customFormat="1" x14ac:dyDescent="0.25">
      <c r="B33" s="314"/>
      <c r="C33" s="315"/>
    </row>
    <row r="34" spans="2:3" s="312" customFormat="1" ht="11.25" customHeight="1" x14ac:dyDescent="0.25">
      <c r="B34" s="314"/>
      <c r="C34" s="315"/>
    </row>
    <row r="35" spans="2:3" s="312" customFormat="1" hidden="1" x14ac:dyDescent="0.25">
      <c r="B35" s="314"/>
      <c r="C35" s="315"/>
    </row>
    <row r="36" spans="2:3" s="312" customFormat="1" hidden="1" x14ac:dyDescent="0.25">
      <c r="B36" s="314"/>
      <c r="C36" s="315"/>
    </row>
    <row r="37" spans="2:3" s="312" customFormat="1" hidden="1" x14ac:dyDescent="0.25">
      <c r="B37" s="314"/>
      <c r="C37" s="315"/>
    </row>
    <row r="38" spans="2:3" s="312" customFormat="1" x14ac:dyDescent="0.25">
      <c r="B38" s="314"/>
      <c r="C38" s="315"/>
    </row>
    <row r="39" spans="2:3" s="312" customFormat="1" x14ac:dyDescent="0.25">
      <c r="B39" s="314"/>
      <c r="C39" s="315"/>
    </row>
    <row r="40" spans="2:3" s="312" customFormat="1" x14ac:dyDescent="0.25">
      <c r="B40" s="314"/>
      <c r="C40" s="315"/>
    </row>
    <row r="41" spans="2:3" s="312" customFormat="1" x14ac:dyDescent="0.25">
      <c r="B41" s="314"/>
      <c r="C41" s="315"/>
    </row>
    <row r="42" spans="2:3" s="312" customFormat="1" x14ac:dyDescent="0.25">
      <c r="B42" s="314"/>
      <c r="C42" s="315"/>
    </row>
    <row r="43" spans="2:3" s="312" customFormat="1" x14ac:dyDescent="0.25">
      <c r="B43" s="314"/>
      <c r="C43" s="315"/>
    </row>
    <row r="44" spans="2:3" s="312" customFormat="1" x14ac:dyDescent="0.25">
      <c r="B44" s="314"/>
      <c r="C44" s="315"/>
    </row>
    <row r="45" spans="2:3" s="312" customFormat="1" x14ac:dyDescent="0.25">
      <c r="B45" s="314"/>
      <c r="C45" s="315"/>
    </row>
    <row r="46" spans="2:3" s="312" customFormat="1" x14ac:dyDescent="0.25">
      <c r="B46" s="314"/>
      <c r="C46" s="315"/>
    </row>
    <row r="47" spans="2:3" s="312" customFormat="1" x14ac:dyDescent="0.25">
      <c r="B47" s="314"/>
      <c r="C47" s="315"/>
    </row>
    <row r="48" spans="2:3" s="312" customFormat="1" x14ac:dyDescent="0.25">
      <c r="B48" s="314"/>
      <c r="C48" s="315"/>
    </row>
    <row r="49" spans="2:3" s="312" customFormat="1" x14ac:dyDescent="0.25">
      <c r="B49" s="314"/>
      <c r="C49" s="315"/>
    </row>
    <row r="50" spans="2:3" s="312" customFormat="1" x14ac:dyDescent="0.25">
      <c r="B50" s="314"/>
      <c r="C50" s="315"/>
    </row>
    <row r="51" spans="2:3" s="312" customFormat="1" x14ac:dyDescent="0.25">
      <c r="B51" s="314"/>
      <c r="C51" s="315"/>
    </row>
    <row r="52" spans="2:3" s="312" customFormat="1" x14ac:dyDescent="0.25">
      <c r="B52" s="314"/>
      <c r="C52" s="315"/>
    </row>
    <row r="53" spans="2:3" s="312" customFormat="1" x14ac:dyDescent="0.25">
      <c r="B53" s="314"/>
      <c r="C53" s="315"/>
    </row>
    <row r="54" spans="2:3" s="312" customFormat="1" x14ac:dyDescent="0.25">
      <c r="B54" s="314"/>
      <c r="C54" s="315"/>
    </row>
    <row r="55" spans="2:3" s="312" customFormat="1" x14ac:dyDescent="0.25">
      <c r="B55" s="314"/>
      <c r="C55" s="315"/>
    </row>
    <row r="56" spans="2:3" s="312" customFormat="1" x14ac:dyDescent="0.25">
      <c r="B56" s="314"/>
      <c r="C56" s="315"/>
    </row>
    <row r="57" spans="2:3" s="312" customFormat="1" x14ac:dyDescent="0.25">
      <c r="B57" s="314"/>
      <c r="C57" s="315"/>
    </row>
    <row r="58" spans="2:3" s="312" customFormat="1" x14ac:dyDescent="0.25">
      <c r="B58" s="314"/>
      <c r="C58" s="315"/>
    </row>
    <row r="59" spans="2:3" s="312" customFormat="1" x14ac:dyDescent="0.25">
      <c r="B59" s="314"/>
      <c r="C59" s="315"/>
    </row>
    <row r="60" spans="2:3" s="312" customFormat="1" x14ac:dyDescent="0.25">
      <c r="B60" s="314"/>
      <c r="C60" s="315"/>
    </row>
    <row r="61" spans="2:3" s="312" customFormat="1" x14ac:dyDescent="0.25">
      <c r="B61" s="314"/>
      <c r="C61" s="315"/>
    </row>
    <row r="62" spans="2:3" s="312" customFormat="1" x14ac:dyDescent="0.25">
      <c r="B62" s="314"/>
      <c r="C62" s="315"/>
    </row>
    <row r="63" spans="2:3" s="312" customFormat="1" x14ac:dyDescent="0.25">
      <c r="B63" s="314"/>
      <c r="C63" s="315"/>
    </row>
    <row r="64" spans="2:3" s="312" customFormat="1" x14ac:dyDescent="0.25">
      <c r="B64" s="314"/>
      <c r="C64" s="315"/>
    </row>
    <row r="65" spans="2:3" s="312" customFormat="1" x14ac:dyDescent="0.25">
      <c r="B65" s="314"/>
      <c r="C65" s="315"/>
    </row>
    <row r="66" spans="2:3" s="312" customFormat="1" x14ac:dyDescent="0.25">
      <c r="B66" s="314"/>
      <c r="C66" s="315"/>
    </row>
    <row r="67" spans="2:3" s="312" customFormat="1" x14ac:dyDescent="0.25">
      <c r="B67" s="314"/>
      <c r="C67" s="315"/>
    </row>
    <row r="68" spans="2:3" s="312" customFormat="1" x14ac:dyDescent="0.25">
      <c r="B68" s="314"/>
      <c r="C68" s="315"/>
    </row>
    <row r="69" spans="2:3" s="312" customFormat="1" x14ac:dyDescent="0.25">
      <c r="B69" s="314"/>
      <c r="C69" s="315"/>
    </row>
    <row r="70" spans="2:3" s="312" customFormat="1" x14ac:dyDescent="0.25">
      <c r="B70" s="314"/>
      <c r="C70" s="315"/>
    </row>
    <row r="71" spans="2:3" s="312" customFormat="1" x14ac:dyDescent="0.25">
      <c r="B71" s="314"/>
      <c r="C71" s="315"/>
    </row>
    <row r="72" spans="2:3" s="312" customFormat="1" x14ac:dyDescent="0.25">
      <c r="B72" s="314"/>
      <c r="C72" s="315"/>
    </row>
    <row r="73" spans="2:3" s="312" customFormat="1" x14ac:dyDescent="0.25">
      <c r="B73" s="314"/>
      <c r="C73" s="315"/>
    </row>
    <row r="74" spans="2:3" s="312" customFormat="1" x14ac:dyDescent="0.25">
      <c r="B74" s="314"/>
      <c r="C74" s="315"/>
    </row>
    <row r="75" spans="2:3" s="312" customFormat="1" x14ac:dyDescent="0.25">
      <c r="B75" s="314"/>
      <c r="C75" s="315"/>
    </row>
    <row r="76" spans="2:3" s="312" customFormat="1" x14ac:dyDescent="0.25">
      <c r="B76" s="314"/>
      <c r="C76" s="315"/>
    </row>
    <row r="77" spans="2:3" s="312" customFormat="1" x14ac:dyDescent="0.25">
      <c r="B77" s="314"/>
      <c r="C77" s="315"/>
    </row>
    <row r="78" spans="2:3" s="312" customFormat="1" x14ac:dyDescent="0.25">
      <c r="B78" s="314"/>
      <c r="C78" s="315"/>
    </row>
    <row r="79" spans="2:3" s="312" customFormat="1" x14ac:dyDescent="0.25">
      <c r="B79" s="314"/>
      <c r="C79" s="315"/>
    </row>
    <row r="80" spans="2:3" s="312" customFormat="1" x14ac:dyDescent="0.25">
      <c r="B80" s="314"/>
      <c r="C80" s="315"/>
    </row>
    <row r="81" spans="2:3" s="312" customFormat="1" x14ac:dyDescent="0.25">
      <c r="B81" s="314"/>
      <c r="C81" s="315"/>
    </row>
    <row r="82" spans="2:3" s="312" customFormat="1" x14ac:dyDescent="0.25">
      <c r="B82" s="314"/>
      <c r="C82" s="315"/>
    </row>
    <row r="83" spans="2:3" s="312" customFormat="1" x14ac:dyDescent="0.25">
      <c r="B83" s="314"/>
      <c r="C83" s="315"/>
    </row>
    <row r="84" spans="2:3" s="312" customFormat="1" x14ac:dyDescent="0.25">
      <c r="B84" s="314"/>
      <c r="C84" s="315"/>
    </row>
    <row r="85" spans="2:3" s="312" customFormat="1" x14ac:dyDescent="0.25">
      <c r="B85" s="314"/>
      <c r="C85" s="315"/>
    </row>
    <row r="86" spans="2:3" s="312" customFormat="1" x14ac:dyDescent="0.25">
      <c r="B86" s="314"/>
      <c r="C86" s="315"/>
    </row>
    <row r="87" spans="2:3" s="312" customFormat="1" x14ac:dyDescent="0.25">
      <c r="B87" s="314"/>
      <c r="C87" s="315"/>
    </row>
    <row r="88" spans="2:3" s="312" customFormat="1" x14ac:dyDescent="0.25">
      <c r="B88" s="314"/>
      <c r="C88" s="315"/>
    </row>
    <row r="89" spans="2:3" s="312" customFormat="1" x14ac:dyDescent="0.25">
      <c r="B89" s="314"/>
      <c r="C89" s="315"/>
    </row>
    <row r="90" spans="2:3" s="312" customFormat="1" x14ac:dyDescent="0.25">
      <c r="B90" s="314"/>
      <c r="C90" s="315"/>
    </row>
    <row r="91" spans="2:3" s="312" customFormat="1" x14ac:dyDescent="0.25">
      <c r="B91" s="314"/>
      <c r="C91" s="315"/>
    </row>
    <row r="92" spans="2:3" s="312" customFormat="1" x14ac:dyDescent="0.25">
      <c r="B92" s="314"/>
      <c r="C92" s="315"/>
    </row>
    <row r="93" spans="2:3" s="312" customFormat="1" x14ac:dyDescent="0.25">
      <c r="B93" s="314"/>
      <c r="C93" s="315"/>
    </row>
    <row r="94" spans="2:3" s="312" customFormat="1" x14ac:dyDescent="0.25">
      <c r="B94" s="314"/>
      <c r="C94" s="315"/>
    </row>
    <row r="95" spans="2:3" s="312" customFormat="1" x14ac:dyDescent="0.25">
      <c r="B95" s="314"/>
      <c r="C95" s="315"/>
    </row>
    <row r="96" spans="2:3" s="312" customFormat="1" x14ac:dyDescent="0.25">
      <c r="B96" s="314"/>
      <c r="C96" s="315"/>
    </row>
    <row r="97" spans="2:3" s="312" customFormat="1" x14ac:dyDescent="0.25">
      <c r="B97" s="314"/>
      <c r="C97" s="315"/>
    </row>
    <row r="98" spans="2:3" s="312" customFormat="1" x14ac:dyDescent="0.25">
      <c r="B98" s="314"/>
      <c r="C98" s="315"/>
    </row>
    <row r="99" spans="2:3" s="312" customFormat="1" x14ac:dyDescent="0.25">
      <c r="B99" s="314"/>
      <c r="C99" s="315"/>
    </row>
    <row r="100" spans="2:3" s="312" customFormat="1" x14ac:dyDescent="0.25">
      <c r="B100" s="314"/>
      <c r="C100" s="315"/>
    </row>
    <row r="101" spans="2:3" s="312" customFormat="1" x14ac:dyDescent="0.25">
      <c r="B101" s="314"/>
      <c r="C101" s="315"/>
    </row>
    <row r="102" spans="2:3" s="312" customFormat="1" x14ac:dyDescent="0.25">
      <c r="B102" s="314"/>
      <c r="C102" s="315"/>
    </row>
    <row r="103" spans="2:3" s="312" customFormat="1" x14ac:dyDescent="0.25">
      <c r="B103" s="314"/>
      <c r="C103" s="315"/>
    </row>
    <row r="104" spans="2:3" s="312" customFormat="1" x14ac:dyDescent="0.25">
      <c r="B104" s="314"/>
      <c r="C104" s="315"/>
    </row>
    <row r="105" spans="2:3" s="312" customFormat="1" x14ac:dyDescent="0.25">
      <c r="B105" s="314"/>
      <c r="C105" s="315"/>
    </row>
    <row r="106" spans="2:3" s="312" customFormat="1" x14ac:dyDescent="0.25">
      <c r="B106" s="314"/>
      <c r="C106" s="315"/>
    </row>
    <row r="107" spans="2:3" s="312" customFormat="1" x14ac:dyDescent="0.25">
      <c r="B107" s="314"/>
      <c r="C107" s="315"/>
    </row>
    <row r="108" spans="2:3" s="312" customFormat="1" x14ac:dyDescent="0.25">
      <c r="B108" s="314"/>
      <c r="C108" s="315"/>
    </row>
    <row r="109" spans="2:3" s="312" customFormat="1" x14ac:dyDescent="0.25">
      <c r="B109" s="314"/>
      <c r="C109" s="315"/>
    </row>
    <row r="110" spans="2:3" s="312" customFormat="1" x14ac:dyDescent="0.25">
      <c r="B110" s="314"/>
      <c r="C110" s="315"/>
    </row>
    <row r="111" spans="2:3" s="312" customFormat="1" x14ac:dyDescent="0.25">
      <c r="B111" s="314"/>
      <c r="C111" s="315"/>
    </row>
    <row r="112" spans="2:3" s="312" customFormat="1" x14ac:dyDescent="0.25">
      <c r="B112" s="314"/>
      <c r="C112" s="315"/>
    </row>
    <row r="113" spans="2:3" s="312" customFormat="1" x14ac:dyDescent="0.25">
      <c r="B113" s="314"/>
      <c r="C113" s="315"/>
    </row>
    <row r="114" spans="2:3" s="312" customFormat="1" x14ac:dyDescent="0.25">
      <c r="B114" s="314"/>
      <c r="C114" s="315"/>
    </row>
    <row r="115" spans="2:3" s="312" customFormat="1" x14ac:dyDescent="0.25">
      <c r="B115" s="314"/>
      <c r="C115" s="315"/>
    </row>
    <row r="116" spans="2:3" s="312" customFormat="1" x14ac:dyDescent="0.25">
      <c r="B116" s="314"/>
      <c r="C116" s="315"/>
    </row>
    <row r="117" spans="2:3" s="312" customFormat="1" x14ac:dyDescent="0.25">
      <c r="B117" s="314"/>
      <c r="C117" s="315"/>
    </row>
    <row r="118" spans="2:3" s="312" customFormat="1" x14ac:dyDescent="0.25">
      <c r="B118" s="314"/>
      <c r="C118" s="315"/>
    </row>
    <row r="119" spans="2:3" s="312" customFormat="1" x14ac:dyDescent="0.25">
      <c r="B119" s="314"/>
      <c r="C119" s="315"/>
    </row>
    <row r="120" spans="2:3" s="312" customFormat="1" x14ac:dyDescent="0.25">
      <c r="B120" s="314"/>
      <c r="C120" s="315"/>
    </row>
    <row r="121" spans="2:3" s="312" customFormat="1" x14ac:dyDescent="0.25">
      <c r="B121" s="314"/>
      <c r="C121" s="315"/>
    </row>
    <row r="122" spans="2:3" s="312" customFormat="1" x14ac:dyDescent="0.25">
      <c r="B122" s="314"/>
      <c r="C122" s="315"/>
    </row>
    <row r="123" spans="2:3" s="312" customFormat="1" x14ac:dyDescent="0.25">
      <c r="B123" s="314"/>
      <c r="C123" s="315"/>
    </row>
    <row r="124" spans="2:3" s="312" customFormat="1" x14ac:dyDescent="0.25">
      <c r="B124" s="314"/>
      <c r="C124" s="315"/>
    </row>
  </sheetData>
  <mergeCells count="28"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  <mergeCell ref="C2:Q2"/>
    <mergeCell ref="C3:Q3"/>
    <mergeCell ref="C4:Q4"/>
    <mergeCell ref="C5:Q5"/>
    <mergeCell ref="C6:Q6"/>
    <mergeCell ref="A11:Q11"/>
    <mergeCell ref="B26:B27"/>
    <mergeCell ref="A23:Q23"/>
    <mergeCell ref="N12:N14"/>
    <mergeCell ref="O12:O14"/>
    <mergeCell ref="P12:P14"/>
    <mergeCell ref="A24:Q24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I39" sqref="I39:I4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8" customFormat="1" x14ac:dyDescent="0.25">
      <c r="B1" s="159"/>
    </row>
    <row r="2" spans="1:17" s="158" customFormat="1" x14ac:dyDescent="0.25">
      <c r="B2" s="159"/>
      <c r="C2" s="230" t="s">
        <v>93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s="158" customFormat="1" x14ac:dyDescent="0.25">
      <c r="B3" s="159"/>
      <c r="C3" s="230" t="s">
        <v>94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7" s="158" customFormat="1" x14ac:dyDescent="0.25">
      <c r="B4" s="159"/>
      <c r="C4" s="230" t="s">
        <v>95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s="158" customFormat="1" x14ac:dyDescent="0.25">
      <c r="B5" s="159"/>
      <c r="C5" s="230" t="s">
        <v>96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7" s="158" customFormat="1" x14ac:dyDescent="0.25">
      <c r="B6" s="159"/>
      <c r="C6" s="230" t="s">
        <v>97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</row>
    <row r="7" spans="1:17" s="158" customFormat="1" x14ac:dyDescent="0.25">
      <c r="A7" s="160"/>
      <c r="B7" s="160"/>
      <c r="C7" s="230" t="str">
        <f>CE!C7</f>
        <v>FECHA DE ACTUALIZACIÓN: 21 - FEBRERO - 2022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s="158" customFormat="1" x14ac:dyDescent="0.25">
      <c r="A8" s="161"/>
      <c r="B8" s="161"/>
      <c r="C8" s="230" t="str">
        <f>CE!C8</f>
        <v>CORRESPONDE AL MES DE: ENERO 2022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</row>
    <row r="9" spans="1:17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17" x14ac:dyDescent="0.25">
      <c r="A10" s="274" t="str">
        <f>CE!$A$10</f>
        <v>Numero y Nombre de funcionarios, servidores públicos, empleados y asesores que laboran en el Sujeto Obligado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</row>
    <row r="11" spans="1:17" ht="15.75" thickBot="1" x14ac:dyDescent="0.3">
      <c r="A11" s="279" t="s">
        <v>70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</row>
    <row r="12" spans="1:17" ht="15" customHeight="1" x14ac:dyDescent="0.25">
      <c r="A12" s="252" t="s">
        <v>1</v>
      </c>
      <c r="B12" s="255" t="s">
        <v>2</v>
      </c>
      <c r="C12" s="255" t="s">
        <v>3</v>
      </c>
      <c r="D12" s="255" t="s">
        <v>4</v>
      </c>
      <c r="E12" s="255" t="s">
        <v>44</v>
      </c>
      <c r="F12" s="255"/>
      <c r="G12" s="255"/>
      <c r="H12" s="255"/>
      <c r="I12" s="255" t="s">
        <v>63</v>
      </c>
      <c r="J12" s="263" t="s">
        <v>52</v>
      </c>
      <c r="K12" s="263" t="s">
        <v>45</v>
      </c>
      <c r="L12" s="263" t="s">
        <v>46</v>
      </c>
      <c r="M12" s="255" t="s">
        <v>11</v>
      </c>
      <c r="N12" s="249" t="s">
        <v>64</v>
      </c>
      <c r="O12" s="249" t="s">
        <v>65</v>
      </c>
      <c r="P12" s="249" t="s">
        <v>66</v>
      </c>
      <c r="Q12" s="281" t="s">
        <v>74</v>
      </c>
    </row>
    <row r="13" spans="1:17" x14ac:dyDescent="0.25">
      <c r="A13" s="253"/>
      <c r="B13" s="256"/>
      <c r="C13" s="256"/>
      <c r="D13" s="256"/>
      <c r="E13" s="206" t="s">
        <v>5</v>
      </c>
      <c r="F13" s="206" t="s">
        <v>6</v>
      </c>
      <c r="G13" s="206" t="s">
        <v>7</v>
      </c>
      <c r="H13" s="206" t="s">
        <v>39</v>
      </c>
      <c r="I13" s="256"/>
      <c r="J13" s="264"/>
      <c r="K13" s="264"/>
      <c r="L13" s="264"/>
      <c r="M13" s="256"/>
      <c r="N13" s="250"/>
      <c r="O13" s="250"/>
      <c r="P13" s="250"/>
      <c r="Q13" s="282"/>
    </row>
    <row r="14" spans="1:17" ht="15.75" thickBot="1" x14ac:dyDescent="0.3">
      <c r="A14" s="280"/>
      <c r="B14" s="277"/>
      <c r="C14" s="277"/>
      <c r="D14" s="277"/>
      <c r="E14" s="207" t="s">
        <v>12</v>
      </c>
      <c r="F14" s="207" t="s">
        <v>13</v>
      </c>
      <c r="G14" s="207" t="s">
        <v>14</v>
      </c>
      <c r="H14" s="207" t="s">
        <v>40</v>
      </c>
      <c r="I14" s="277"/>
      <c r="J14" s="276"/>
      <c r="K14" s="276"/>
      <c r="L14" s="276"/>
      <c r="M14" s="277"/>
      <c r="N14" s="278"/>
      <c r="O14" s="278"/>
      <c r="P14" s="278"/>
      <c r="Q14" s="283"/>
    </row>
    <row r="15" spans="1:17" ht="51" customHeight="1" x14ac:dyDescent="0.25">
      <c r="A15" s="193" t="s">
        <v>18</v>
      </c>
      <c r="B15" s="115" t="s">
        <v>105</v>
      </c>
      <c r="C15" s="139" t="s">
        <v>118</v>
      </c>
      <c r="D15" s="146">
        <v>4000</v>
      </c>
      <c r="E15" s="147">
        <f>+D15*4.83/100</f>
        <v>193.2</v>
      </c>
      <c r="F15" s="147">
        <v>437.07</v>
      </c>
      <c r="G15" s="147">
        <f>(D15*24*0.05%)+(D15*24*0.05%*12%)</f>
        <v>53.76</v>
      </c>
      <c r="H15" s="147">
        <v>0</v>
      </c>
      <c r="I15" s="146">
        <v>193.2</v>
      </c>
      <c r="J15" s="146">
        <v>250</v>
      </c>
      <c r="K15" s="148">
        <f t="shared" ref="K15" si="0">+D15-I15+J15</f>
        <v>4056.8</v>
      </c>
      <c r="L15" s="137">
        <v>7144</v>
      </c>
      <c r="M15" s="138"/>
      <c r="N15" s="154">
        <v>0</v>
      </c>
      <c r="O15" s="154">
        <v>0</v>
      </c>
      <c r="P15" s="154">
        <v>0</v>
      </c>
      <c r="Q15" s="154">
        <v>0</v>
      </c>
    </row>
    <row r="16" spans="1:17" x14ac:dyDescent="0.25">
      <c r="A16" s="248" t="s">
        <v>77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46" t="s">
        <v>139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47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75" t="str">
        <f>'[1]RENGLON 011'!$D$26</f>
        <v>(Base legal Decreto 57-2008, artículo 10 numeral 4) INFORMACIÓN PÚBLICA DE OFICIO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C7:Q7"/>
    <mergeCell ref="C2:Q2"/>
    <mergeCell ref="C3:Q3"/>
    <mergeCell ref="C4:Q4"/>
    <mergeCell ref="C5:Q5"/>
    <mergeCell ref="C6:Q6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D15" sqref="D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8" customFormat="1" x14ac:dyDescent="0.25">
      <c r="B1" s="159"/>
    </row>
    <row r="2" spans="1:17" s="158" customFormat="1" x14ac:dyDescent="0.25">
      <c r="B2" s="159"/>
      <c r="C2" s="230" t="s">
        <v>93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s="158" customFormat="1" x14ac:dyDescent="0.25">
      <c r="B3" s="159"/>
      <c r="C3" s="230" t="s">
        <v>94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7" s="158" customFormat="1" x14ac:dyDescent="0.25">
      <c r="B4" s="159"/>
      <c r="C4" s="230" t="s">
        <v>95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s="158" customFormat="1" x14ac:dyDescent="0.25">
      <c r="B5" s="159"/>
      <c r="C5" s="230" t="s">
        <v>96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7" s="158" customFormat="1" x14ac:dyDescent="0.25">
      <c r="B6" s="159"/>
      <c r="C6" s="230" t="s">
        <v>97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</row>
    <row r="7" spans="1:17" s="158" customFormat="1" x14ac:dyDescent="0.25">
      <c r="A7" s="160"/>
      <c r="B7" s="160"/>
      <c r="C7" s="230" t="str">
        <f>CE!C7</f>
        <v>FECHA DE ACTUALIZACIÓN: 21 - FEBRERO - 2022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s="158" customFormat="1" x14ac:dyDescent="0.25">
      <c r="A8" s="161"/>
      <c r="B8" s="161"/>
      <c r="C8" s="230" t="str">
        <f>CE!C8</f>
        <v>CORRESPONDE AL MES DE: ENERO 2022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</row>
    <row r="9" spans="1:17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17" ht="27.75" x14ac:dyDescent="0.25">
      <c r="A10" s="284" t="str">
        <f>CE!$A$10</f>
        <v>Numero y Nombre de funcionarios, servidores públicos, empleados y asesores que laboran en el Sujeto Obligado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</row>
    <row r="11" spans="1:17" ht="15.75" thickBot="1" x14ac:dyDescent="0.3">
      <c r="A11" s="279" t="s">
        <v>70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</row>
    <row r="12" spans="1:17" ht="15" customHeight="1" x14ac:dyDescent="0.25">
      <c r="A12" s="252" t="s">
        <v>1</v>
      </c>
      <c r="B12" s="255" t="s">
        <v>2</v>
      </c>
      <c r="C12" s="255" t="s">
        <v>3</v>
      </c>
      <c r="D12" s="255" t="s">
        <v>4</v>
      </c>
      <c r="E12" s="255" t="s">
        <v>44</v>
      </c>
      <c r="F12" s="255"/>
      <c r="G12" s="255"/>
      <c r="H12" s="255"/>
      <c r="I12" s="255" t="s">
        <v>63</v>
      </c>
      <c r="J12" s="263" t="s">
        <v>52</v>
      </c>
      <c r="K12" s="263" t="s">
        <v>45</v>
      </c>
      <c r="L12" s="263" t="s">
        <v>46</v>
      </c>
      <c r="M12" s="255" t="s">
        <v>11</v>
      </c>
      <c r="N12" s="249" t="s">
        <v>64</v>
      </c>
      <c r="O12" s="249" t="s">
        <v>65</v>
      </c>
      <c r="P12" s="249" t="s">
        <v>66</v>
      </c>
      <c r="Q12" s="281" t="s">
        <v>74</v>
      </c>
    </row>
    <row r="13" spans="1:17" x14ac:dyDescent="0.25">
      <c r="A13" s="253"/>
      <c r="B13" s="256"/>
      <c r="C13" s="256"/>
      <c r="D13" s="256"/>
      <c r="E13" s="192" t="s">
        <v>5</v>
      </c>
      <c r="F13" s="192" t="s">
        <v>6</v>
      </c>
      <c r="G13" s="192" t="s">
        <v>7</v>
      </c>
      <c r="H13" s="192" t="s">
        <v>39</v>
      </c>
      <c r="I13" s="256"/>
      <c r="J13" s="264"/>
      <c r="K13" s="264"/>
      <c r="L13" s="264"/>
      <c r="M13" s="256"/>
      <c r="N13" s="250"/>
      <c r="O13" s="250"/>
      <c r="P13" s="250"/>
      <c r="Q13" s="282"/>
    </row>
    <row r="14" spans="1:17" ht="15.75" thickBot="1" x14ac:dyDescent="0.3">
      <c r="A14" s="280"/>
      <c r="B14" s="277"/>
      <c r="C14" s="277"/>
      <c r="D14" s="277"/>
      <c r="E14" s="195" t="s">
        <v>12</v>
      </c>
      <c r="F14" s="195" t="s">
        <v>13</v>
      </c>
      <c r="G14" s="195" t="s">
        <v>14</v>
      </c>
      <c r="H14" s="195" t="s">
        <v>40</v>
      </c>
      <c r="I14" s="277"/>
      <c r="J14" s="276"/>
      <c r="K14" s="276"/>
      <c r="L14" s="276"/>
      <c r="M14" s="277"/>
      <c r="N14" s="278"/>
      <c r="O14" s="278"/>
      <c r="P14" s="278"/>
      <c r="Q14" s="283"/>
    </row>
    <row r="15" spans="1:17" ht="51" customHeight="1" x14ac:dyDescent="0.25">
      <c r="A15" s="193" t="s">
        <v>19</v>
      </c>
      <c r="B15" s="115" t="s">
        <v>105</v>
      </c>
      <c r="C15" s="139" t="s">
        <v>117</v>
      </c>
      <c r="D15" s="136">
        <v>3075.1</v>
      </c>
      <c r="E15" s="112">
        <f>+D15*4.83/100</f>
        <v>148.52733000000001</v>
      </c>
      <c r="F15" s="112">
        <v>437.07</v>
      </c>
      <c r="G15" s="112">
        <f>(D15*24*0.05%)+(D15*24*0.05%*12%)</f>
        <v>41.329343999999992</v>
      </c>
      <c r="H15" s="112">
        <v>0</v>
      </c>
      <c r="I15" s="136">
        <v>0</v>
      </c>
      <c r="J15" s="136">
        <v>0</v>
      </c>
      <c r="K15" s="113">
        <f t="shared" ref="K15" si="0">+D15-I15+J15</f>
        <v>3075.1</v>
      </c>
      <c r="L15" s="137">
        <v>7144</v>
      </c>
      <c r="M15" s="138"/>
      <c r="N15" s="154">
        <v>0</v>
      </c>
      <c r="O15" s="154">
        <v>0</v>
      </c>
      <c r="P15" s="154">
        <v>0</v>
      </c>
      <c r="Q15" s="154">
        <v>0</v>
      </c>
    </row>
    <row r="16" spans="1:17" x14ac:dyDescent="0.25">
      <c r="A16" s="248" t="s">
        <v>77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46" t="s">
        <v>76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47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75" t="str">
        <f>'[1]RENGLON 011'!$D$26</f>
        <v>(Base legal Decreto 57-2008, artículo 10 numeral 4) INFORMACIÓN PÚBLICA DE OFICIO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zoomScaleNormal="100" zoomScaleSheetLayoutView="110" workbookViewId="0">
      <selection activeCell="C37" sqref="C37"/>
    </sheetView>
  </sheetViews>
  <sheetFormatPr baseColWidth="10" defaultRowHeight="12.75" x14ac:dyDescent="0.2"/>
  <cols>
    <col min="1" max="1" width="4.85546875" style="162" customWidth="1"/>
    <col min="2" max="2" width="32.85546875" style="162" customWidth="1"/>
    <col min="3" max="3" width="25.85546875" style="162" customWidth="1"/>
    <col min="4" max="4" width="25" style="162" customWidth="1"/>
    <col min="5" max="9" width="14.42578125" style="162" customWidth="1"/>
    <col min="10" max="16384" width="11.42578125" style="162"/>
  </cols>
  <sheetData>
    <row r="1" spans="1:8" s="158" customFormat="1" ht="15" x14ac:dyDescent="0.25">
      <c r="B1" s="159"/>
    </row>
    <row r="2" spans="1:8" s="158" customFormat="1" ht="15" x14ac:dyDescent="0.25">
      <c r="B2" s="159"/>
      <c r="C2" s="230" t="s">
        <v>93</v>
      </c>
      <c r="D2" s="230"/>
      <c r="E2" s="230"/>
      <c r="F2" s="230"/>
      <c r="G2" s="230"/>
      <c r="H2" s="230"/>
    </row>
    <row r="3" spans="1:8" s="158" customFormat="1" ht="15" x14ac:dyDescent="0.25">
      <c r="B3" s="159"/>
      <c r="C3" s="230" t="s">
        <v>94</v>
      </c>
      <c r="D3" s="230"/>
      <c r="E3" s="230"/>
      <c r="F3" s="230"/>
      <c r="G3" s="230"/>
      <c r="H3" s="230"/>
    </row>
    <row r="4" spans="1:8" s="158" customFormat="1" ht="15" x14ac:dyDescent="0.25">
      <c r="B4" s="159"/>
      <c r="C4" s="230" t="s">
        <v>95</v>
      </c>
      <c r="D4" s="230"/>
      <c r="E4" s="230"/>
      <c r="F4" s="230"/>
      <c r="G4" s="230"/>
      <c r="H4" s="230"/>
    </row>
    <row r="5" spans="1:8" s="158" customFormat="1" ht="15" x14ac:dyDescent="0.25">
      <c r="B5" s="159"/>
      <c r="C5" s="230" t="s">
        <v>96</v>
      </c>
      <c r="D5" s="230"/>
      <c r="E5" s="230"/>
      <c r="F5" s="230"/>
      <c r="G5" s="230"/>
      <c r="H5" s="230"/>
    </row>
    <row r="6" spans="1:8" s="158" customFormat="1" ht="15" x14ac:dyDescent="0.25">
      <c r="B6" s="159"/>
      <c r="C6" s="230" t="s">
        <v>97</v>
      </c>
      <c r="D6" s="230"/>
      <c r="E6" s="230"/>
      <c r="F6" s="230"/>
      <c r="G6" s="230"/>
      <c r="H6" s="230"/>
    </row>
    <row r="7" spans="1:8" s="158" customFormat="1" ht="15" x14ac:dyDescent="0.25">
      <c r="A7" s="160"/>
      <c r="B7" s="160"/>
      <c r="C7" s="230" t="str">
        <f>CE!C7</f>
        <v>FECHA DE ACTUALIZACIÓN: 21 - FEBRERO - 2022</v>
      </c>
      <c r="D7" s="230"/>
      <c r="E7" s="230"/>
      <c r="F7" s="230"/>
      <c r="G7" s="230"/>
      <c r="H7" s="230"/>
    </row>
    <row r="8" spans="1:8" s="158" customFormat="1" ht="15" x14ac:dyDescent="0.25">
      <c r="A8" s="161"/>
      <c r="B8" s="161"/>
      <c r="C8" s="230" t="str">
        <f>CE!C8</f>
        <v>CORRESPONDE AL MES DE: ENERO 2022</v>
      </c>
      <c r="D8" s="230"/>
      <c r="E8" s="230"/>
      <c r="F8" s="230"/>
      <c r="G8" s="230"/>
      <c r="H8" s="230"/>
    </row>
    <row r="9" spans="1:8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8" x14ac:dyDescent="0.2">
      <c r="A10" s="242" t="str">
        <f>CE!$A$10</f>
        <v>Numero y Nombre de funcionarios, servidores públicos, empleados y asesores que laboran en el Sujeto Obligado</v>
      </c>
      <c r="B10" s="242"/>
      <c r="C10" s="242"/>
      <c r="D10" s="242"/>
      <c r="E10" s="242"/>
      <c r="F10" s="242"/>
      <c r="G10" s="242"/>
      <c r="H10" s="242"/>
    </row>
    <row r="11" spans="1:8" s="163" customFormat="1" ht="18.75" customHeight="1" thickBot="1" x14ac:dyDescent="0.25">
      <c r="A11" s="243" t="s">
        <v>70</v>
      </c>
      <c r="B11" s="243"/>
      <c r="C11" s="243"/>
      <c r="D11" s="243"/>
      <c r="E11" s="243"/>
      <c r="F11" s="243"/>
      <c r="G11" s="243"/>
      <c r="H11" s="243"/>
    </row>
    <row r="12" spans="1:8" s="164" customFormat="1" x14ac:dyDescent="0.25">
      <c r="A12" s="244" t="s">
        <v>1</v>
      </c>
      <c r="B12" s="224" t="s">
        <v>2</v>
      </c>
      <c r="C12" s="224" t="s">
        <v>131</v>
      </c>
      <c r="D12" s="226" t="s">
        <v>130</v>
      </c>
      <c r="E12" s="228" t="s">
        <v>64</v>
      </c>
      <c r="F12" s="222" t="s">
        <v>65</v>
      </c>
      <c r="G12" s="222" t="s">
        <v>66</v>
      </c>
      <c r="H12" s="233" t="s">
        <v>67</v>
      </c>
    </row>
    <row r="13" spans="1:8" s="164" customFormat="1" ht="13.5" thickBot="1" x14ac:dyDescent="0.3">
      <c r="A13" s="245"/>
      <c r="B13" s="225"/>
      <c r="C13" s="225"/>
      <c r="D13" s="227"/>
      <c r="E13" s="229"/>
      <c r="F13" s="223"/>
      <c r="G13" s="223"/>
      <c r="H13" s="234"/>
    </row>
    <row r="14" spans="1:8" s="164" customFormat="1" ht="36.75" customHeight="1" x14ac:dyDescent="0.25">
      <c r="A14" s="166">
        <v>1</v>
      </c>
      <c r="B14" s="308" t="s">
        <v>92</v>
      </c>
      <c r="C14" s="309" t="s">
        <v>92</v>
      </c>
      <c r="D14" s="310">
        <v>0</v>
      </c>
      <c r="E14" s="186">
        <v>0</v>
      </c>
      <c r="F14" s="174">
        <v>0</v>
      </c>
      <c r="G14" s="174">
        <v>0</v>
      </c>
      <c r="H14" s="175">
        <v>0</v>
      </c>
    </row>
    <row r="15" spans="1:8" s="164" customFormat="1" ht="36.75" customHeight="1" x14ac:dyDescent="0.25">
      <c r="A15" s="168">
        <v>2</v>
      </c>
      <c r="B15" s="187" t="s">
        <v>78</v>
      </c>
      <c r="C15" s="188" t="s">
        <v>79</v>
      </c>
      <c r="D15" s="184">
        <v>13100</v>
      </c>
      <c r="E15" s="185">
        <v>0</v>
      </c>
      <c r="F15" s="177">
        <v>0</v>
      </c>
      <c r="G15" s="177">
        <v>0</v>
      </c>
      <c r="H15" s="178">
        <v>0</v>
      </c>
    </row>
    <row r="16" spans="1:8" s="164" customFormat="1" ht="36.75" customHeight="1" x14ac:dyDescent="0.25">
      <c r="A16" s="168">
        <v>3</v>
      </c>
      <c r="B16" s="187" t="s">
        <v>80</v>
      </c>
      <c r="C16" s="188" t="s">
        <v>69</v>
      </c>
      <c r="D16" s="184">
        <v>15000</v>
      </c>
      <c r="E16" s="185">
        <v>0</v>
      </c>
      <c r="F16" s="177">
        <v>0</v>
      </c>
      <c r="G16" s="177">
        <v>0</v>
      </c>
      <c r="H16" s="178">
        <v>0</v>
      </c>
    </row>
    <row r="17" spans="1:8" s="164" customFormat="1" ht="36.75" customHeight="1" x14ac:dyDescent="0.25">
      <c r="A17" s="168">
        <v>4</v>
      </c>
      <c r="B17" s="187" t="s">
        <v>81</v>
      </c>
      <c r="C17" s="188" t="s">
        <v>82</v>
      </c>
      <c r="D17" s="184">
        <v>25000</v>
      </c>
      <c r="E17" s="185">
        <v>0</v>
      </c>
      <c r="F17" s="177">
        <v>0</v>
      </c>
      <c r="G17" s="177">
        <v>0</v>
      </c>
      <c r="H17" s="178">
        <v>0</v>
      </c>
    </row>
    <row r="18" spans="1:8" s="164" customFormat="1" ht="36.75" customHeight="1" x14ac:dyDescent="0.25">
      <c r="A18" s="168">
        <v>5</v>
      </c>
      <c r="B18" s="187" t="s">
        <v>83</v>
      </c>
      <c r="C18" s="188" t="s">
        <v>75</v>
      </c>
      <c r="D18" s="184">
        <v>15000</v>
      </c>
      <c r="E18" s="185">
        <v>0</v>
      </c>
      <c r="F18" s="177">
        <v>0</v>
      </c>
      <c r="G18" s="177">
        <v>0</v>
      </c>
      <c r="H18" s="178">
        <v>0</v>
      </c>
    </row>
    <row r="19" spans="1:8" s="164" customFormat="1" ht="36.75" customHeight="1" x14ac:dyDescent="0.25">
      <c r="A19" s="168">
        <v>6</v>
      </c>
      <c r="B19" s="187" t="s">
        <v>91</v>
      </c>
      <c r="C19" s="188" t="s">
        <v>129</v>
      </c>
      <c r="D19" s="184">
        <v>6000</v>
      </c>
      <c r="E19" s="185">
        <v>0</v>
      </c>
      <c r="F19" s="177">
        <v>0</v>
      </c>
      <c r="G19" s="177">
        <v>0</v>
      </c>
      <c r="H19" s="178">
        <v>0</v>
      </c>
    </row>
    <row r="20" spans="1:8" s="164" customFormat="1" ht="36.75" customHeight="1" x14ac:dyDescent="0.25">
      <c r="A20" s="168">
        <v>7</v>
      </c>
      <c r="B20" s="187" t="s">
        <v>126</v>
      </c>
      <c r="C20" s="213" t="s">
        <v>127</v>
      </c>
      <c r="D20" s="184">
        <v>5500</v>
      </c>
      <c r="E20" s="185">
        <v>0</v>
      </c>
      <c r="F20" s="177">
        <v>0</v>
      </c>
      <c r="G20" s="177">
        <v>0</v>
      </c>
      <c r="H20" s="178">
        <v>0</v>
      </c>
    </row>
    <row r="21" spans="1:8" s="164" customFormat="1" ht="36.75" customHeight="1" x14ac:dyDescent="0.25">
      <c r="A21" s="168">
        <v>8</v>
      </c>
      <c r="B21" s="187" t="s">
        <v>121</v>
      </c>
      <c r="C21" s="213" t="s">
        <v>128</v>
      </c>
      <c r="D21" s="184">
        <v>5500</v>
      </c>
      <c r="E21" s="185">
        <v>0</v>
      </c>
      <c r="F21" s="177">
        <v>0</v>
      </c>
      <c r="G21" s="177">
        <v>0</v>
      </c>
      <c r="H21" s="178">
        <v>0</v>
      </c>
    </row>
    <row r="22" spans="1:8" s="164" customFormat="1" ht="36.75" customHeight="1" x14ac:dyDescent="0.25">
      <c r="A22" s="168">
        <v>9</v>
      </c>
      <c r="B22" s="187" t="s">
        <v>119</v>
      </c>
      <c r="C22" s="211" t="s">
        <v>120</v>
      </c>
      <c r="D22" s="184">
        <v>2500</v>
      </c>
      <c r="E22" s="185"/>
      <c r="F22" s="208"/>
      <c r="G22" s="208"/>
      <c r="H22" s="209"/>
    </row>
    <row r="23" spans="1:8" s="164" customFormat="1" ht="36.75" customHeight="1" x14ac:dyDescent="0.25">
      <c r="A23" s="168"/>
      <c r="B23" s="187"/>
      <c r="C23" s="211"/>
      <c r="D23" s="184"/>
      <c r="E23" s="185"/>
      <c r="F23" s="208"/>
      <c r="G23" s="208"/>
      <c r="H23" s="209"/>
    </row>
    <row r="24" spans="1:8" s="164" customFormat="1" ht="36.75" hidden="1" customHeight="1" x14ac:dyDescent="0.25">
      <c r="A24" s="168"/>
      <c r="B24" s="215"/>
      <c r="C24" s="216"/>
      <c r="D24" s="217"/>
      <c r="E24" s="218"/>
      <c r="F24" s="219"/>
      <c r="G24" s="219"/>
      <c r="H24" s="220"/>
    </row>
    <row r="25" spans="1:8" s="164" customFormat="1" ht="36.75" hidden="1" customHeight="1" x14ac:dyDescent="0.25">
      <c r="A25" s="168"/>
      <c r="B25" s="187"/>
      <c r="C25" s="211"/>
      <c r="D25" s="184"/>
      <c r="E25" s="185"/>
      <c r="F25" s="208"/>
      <c r="G25" s="208"/>
      <c r="H25" s="209"/>
    </row>
    <row r="26" spans="1:8" s="164" customFormat="1" ht="36.75" hidden="1" customHeight="1" x14ac:dyDescent="0.25">
      <c r="A26" s="214"/>
      <c r="B26" s="215"/>
      <c r="C26" s="216"/>
      <c r="D26" s="217"/>
      <c r="E26" s="218"/>
      <c r="F26" s="219"/>
      <c r="G26" s="219"/>
      <c r="H26" s="220"/>
    </row>
    <row r="27" spans="1:8" s="164" customFormat="1" ht="36.75" customHeight="1" thickBot="1" x14ac:dyDescent="0.3">
      <c r="A27" s="210"/>
      <c r="B27" s="196"/>
      <c r="C27" s="212"/>
      <c r="D27" s="197"/>
      <c r="E27" s="198"/>
      <c r="F27" s="199"/>
      <c r="G27" s="199"/>
      <c r="H27" s="200"/>
    </row>
    <row r="28" spans="1:8" x14ac:dyDescent="0.2">
      <c r="A28" s="183"/>
    </row>
    <row r="29" spans="1:8" ht="12.75" customHeight="1" x14ac:dyDescent="0.2">
      <c r="B29" s="285" t="s">
        <v>72</v>
      </c>
      <c r="C29" s="236"/>
    </row>
    <row r="30" spans="1:8" x14ac:dyDescent="0.2">
      <c r="B30" s="237"/>
      <c r="C30" s="238"/>
      <c r="D30" s="231" t="str">
        <f>'[1]RENGLON 021'!$D$19</f>
        <v>(Base legal Decreto 57-2008, artículo 10 numeral 4) INFORMACIÓN PÚBLICA DE OFICIO</v>
      </c>
      <c r="E30" s="232"/>
      <c r="F30" s="232"/>
      <c r="G30" s="232"/>
      <c r="H30" s="232"/>
    </row>
  </sheetData>
  <mergeCells count="20">
    <mergeCell ref="C2:H2"/>
    <mergeCell ref="C3:H3"/>
    <mergeCell ref="C4:H4"/>
    <mergeCell ref="C5:H5"/>
    <mergeCell ref="C6:H6"/>
    <mergeCell ref="E12:E13"/>
    <mergeCell ref="F12:F13"/>
    <mergeCell ref="C7:H7"/>
    <mergeCell ref="C8:H8"/>
    <mergeCell ref="D30:H30"/>
    <mergeCell ref="A9:H9"/>
    <mergeCell ref="A10:H10"/>
    <mergeCell ref="A11:H11"/>
    <mergeCell ref="B29:C30"/>
    <mergeCell ref="G12:G13"/>
    <mergeCell ref="H12:H13"/>
    <mergeCell ref="A12:A13"/>
    <mergeCell ref="B12:B13"/>
    <mergeCell ref="C12:C13"/>
    <mergeCell ref="D12:D1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A17" sqref="A17:C17"/>
    </sheetView>
  </sheetViews>
  <sheetFormatPr baseColWidth="10" defaultRowHeight="12.75" x14ac:dyDescent="0.2"/>
  <cols>
    <col min="1" max="1" width="4.85546875" style="162" customWidth="1"/>
    <col min="2" max="2" width="32.85546875" style="162" customWidth="1"/>
    <col min="3" max="3" width="25.85546875" style="162" customWidth="1"/>
    <col min="4" max="4" width="25" style="162" customWidth="1"/>
    <col min="5" max="9" width="14.42578125" style="162" customWidth="1"/>
    <col min="10" max="16384" width="11.42578125" style="162"/>
  </cols>
  <sheetData>
    <row r="1" spans="1:8" s="158" customFormat="1" ht="15" x14ac:dyDescent="0.25">
      <c r="B1" s="159"/>
    </row>
    <row r="2" spans="1:8" s="158" customFormat="1" ht="15" x14ac:dyDescent="0.25">
      <c r="B2" s="159"/>
      <c r="C2" s="230" t="s">
        <v>93</v>
      </c>
      <c r="D2" s="230"/>
      <c r="E2" s="230"/>
      <c r="F2" s="230"/>
      <c r="G2" s="230"/>
      <c r="H2" s="230"/>
    </row>
    <row r="3" spans="1:8" s="158" customFormat="1" ht="15" x14ac:dyDescent="0.25">
      <c r="B3" s="159"/>
      <c r="C3" s="230" t="s">
        <v>94</v>
      </c>
      <c r="D3" s="230"/>
      <c r="E3" s="230"/>
      <c r="F3" s="230"/>
      <c r="G3" s="230"/>
      <c r="H3" s="230"/>
    </row>
    <row r="4" spans="1:8" s="158" customFormat="1" ht="15" x14ac:dyDescent="0.25">
      <c r="B4" s="159"/>
      <c r="C4" s="230" t="s">
        <v>95</v>
      </c>
      <c r="D4" s="230"/>
      <c r="E4" s="230"/>
      <c r="F4" s="230"/>
      <c r="G4" s="230"/>
      <c r="H4" s="230"/>
    </row>
    <row r="5" spans="1:8" s="158" customFormat="1" ht="15" x14ac:dyDescent="0.25">
      <c r="B5" s="159"/>
      <c r="C5" s="230" t="s">
        <v>96</v>
      </c>
      <c r="D5" s="230"/>
      <c r="E5" s="230"/>
      <c r="F5" s="230"/>
      <c r="G5" s="230"/>
      <c r="H5" s="230"/>
    </row>
    <row r="6" spans="1:8" s="158" customFormat="1" ht="15" x14ac:dyDescent="0.25">
      <c r="B6" s="159"/>
      <c r="C6" s="230" t="s">
        <v>97</v>
      </c>
      <c r="D6" s="230"/>
      <c r="E6" s="230"/>
      <c r="F6" s="230"/>
      <c r="G6" s="230"/>
      <c r="H6" s="230"/>
    </row>
    <row r="7" spans="1:8" s="158" customFormat="1" ht="15" x14ac:dyDescent="0.25">
      <c r="A7" s="160"/>
      <c r="B7" s="160"/>
      <c r="C7" s="230" t="s">
        <v>123</v>
      </c>
      <c r="D7" s="230"/>
      <c r="E7" s="230"/>
      <c r="F7" s="230"/>
      <c r="G7" s="230"/>
      <c r="H7" s="230"/>
    </row>
    <row r="8" spans="1:8" s="158" customFormat="1" ht="15" x14ac:dyDescent="0.25">
      <c r="A8" s="161"/>
      <c r="B8" s="161"/>
      <c r="C8" s="230" t="s">
        <v>124</v>
      </c>
      <c r="D8" s="230"/>
      <c r="E8" s="230"/>
      <c r="F8" s="230"/>
      <c r="G8" s="230"/>
      <c r="H8" s="230"/>
    </row>
    <row r="9" spans="1:8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8" x14ac:dyDescent="0.2">
      <c r="A10" s="242" t="s">
        <v>122</v>
      </c>
      <c r="B10" s="242"/>
      <c r="C10" s="242"/>
      <c r="D10" s="242"/>
      <c r="E10" s="242"/>
      <c r="F10" s="242"/>
      <c r="G10" s="242"/>
      <c r="H10" s="242"/>
    </row>
    <row r="11" spans="1:8" s="163" customFormat="1" ht="18.75" customHeight="1" thickBot="1" x14ac:dyDescent="0.25">
      <c r="A11" s="243" t="s">
        <v>70</v>
      </c>
      <c r="B11" s="243"/>
      <c r="C11" s="243"/>
      <c r="D11" s="243"/>
      <c r="E11" s="243"/>
      <c r="F11" s="243"/>
      <c r="G11" s="243"/>
      <c r="H11" s="243"/>
    </row>
    <row r="12" spans="1:8" s="164" customFormat="1" x14ac:dyDescent="0.25">
      <c r="A12" s="244" t="s">
        <v>1</v>
      </c>
      <c r="B12" s="224" t="s">
        <v>2</v>
      </c>
      <c r="C12" s="224" t="s">
        <v>131</v>
      </c>
      <c r="D12" s="226" t="s">
        <v>130</v>
      </c>
      <c r="E12" s="228" t="s">
        <v>64</v>
      </c>
      <c r="F12" s="222" t="s">
        <v>65</v>
      </c>
      <c r="G12" s="222" t="s">
        <v>66</v>
      </c>
      <c r="H12" s="233" t="s">
        <v>67</v>
      </c>
    </row>
    <row r="13" spans="1:8" s="164" customFormat="1" ht="13.5" thickBot="1" x14ac:dyDescent="0.3">
      <c r="A13" s="245"/>
      <c r="B13" s="225"/>
      <c r="C13" s="225"/>
      <c r="D13" s="227"/>
      <c r="E13" s="229"/>
      <c r="F13" s="223"/>
      <c r="G13" s="223"/>
      <c r="H13" s="234"/>
    </row>
    <row r="14" spans="1:8" s="164" customFormat="1" ht="36.75" customHeight="1" x14ac:dyDescent="0.25">
      <c r="A14" s="166">
        <v>1</v>
      </c>
      <c r="B14" s="203" t="s">
        <v>132</v>
      </c>
      <c r="C14" s="167" t="s">
        <v>133</v>
      </c>
      <c r="D14" s="170">
        <v>8000</v>
      </c>
      <c r="E14" s="173">
        <v>0</v>
      </c>
      <c r="F14" s="174">
        <v>0</v>
      </c>
      <c r="G14" s="174">
        <v>0</v>
      </c>
      <c r="H14" s="175">
        <v>0</v>
      </c>
    </row>
    <row r="15" spans="1:8" s="164" customFormat="1" ht="36.75" customHeight="1" x14ac:dyDescent="0.25">
      <c r="A15" s="168">
        <v>2</v>
      </c>
      <c r="B15" s="201"/>
      <c r="C15" s="165"/>
      <c r="D15" s="171"/>
      <c r="E15" s="176">
        <v>0</v>
      </c>
      <c r="F15" s="177">
        <v>0</v>
      </c>
      <c r="G15" s="177">
        <v>0</v>
      </c>
      <c r="H15" s="178">
        <v>0</v>
      </c>
    </row>
    <row r="16" spans="1:8" s="164" customFormat="1" ht="36.75" customHeight="1" thickBot="1" x14ac:dyDescent="0.3">
      <c r="A16" s="168">
        <v>3</v>
      </c>
      <c r="B16" s="202"/>
      <c r="C16" s="169"/>
      <c r="D16" s="172"/>
      <c r="E16" s="179">
        <v>0</v>
      </c>
      <c r="F16" s="180">
        <v>0</v>
      </c>
      <c r="G16" s="180">
        <v>0</v>
      </c>
      <c r="H16" s="181">
        <v>0</v>
      </c>
    </row>
    <row r="17" spans="1:8" x14ac:dyDescent="0.2">
      <c r="A17" s="239" t="s">
        <v>90</v>
      </c>
      <c r="B17" s="239"/>
      <c r="C17" s="239"/>
    </row>
    <row r="18" spans="1:8" x14ac:dyDescent="0.2">
      <c r="A18" s="221"/>
      <c r="B18" s="221"/>
      <c r="C18" s="221"/>
    </row>
    <row r="19" spans="1:8" x14ac:dyDescent="0.2">
      <c r="A19" s="240"/>
      <c r="B19" s="240"/>
      <c r="C19" s="240"/>
    </row>
    <row r="20" spans="1:8" x14ac:dyDescent="0.2">
      <c r="B20" s="235" t="s">
        <v>134</v>
      </c>
      <c r="C20" s="236"/>
    </row>
    <row r="21" spans="1:8" ht="12.75" customHeight="1" x14ac:dyDescent="0.2">
      <c r="B21" s="237"/>
      <c r="C21" s="238"/>
      <c r="D21" s="231" t="s">
        <v>98</v>
      </c>
      <c r="E21" s="232"/>
      <c r="F21" s="232"/>
      <c r="G21" s="232"/>
      <c r="H21" s="232"/>
    </row>
  </sheetData>
  <mergeCells count="22">
    <mergeCell ref="C7:H7"/>
    <mergeCell ref="C2:H2"/>
    <mergeCell ref="C3:H3"/>
    <mergeCell ref="C4:H4"/>
    <mergeCell ref="C5:H5"/>
    <mergeCell ref="C6:H6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A17:C17"/>
    <mergeCell ref="A19:C19"/>
    <mergeCell ref="B20:C21"/>
    <mergeCell ref="D21:H21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topLeftCell="A10" zoomScaleNormal="100" zoomScaleSheetLayoutView="110" workbookViewId="0">
      <selection activeCell="B22" sqref="B22:C23"/>
    </sheetView>
  </sheetViews>
  <sheetFormatPr baseColWidth="10" defaultRowHeight="12.75" x14ac:dyDescent="0.2"/>
  <cols>
    <col min="1" max="1" width="4.85546875" style="162" customWidth="1"/>
    <col min="2" max="2" width="32.85546875" style="162" customWidth="1"/>
    <col min="3" max="3" width="25.85546875" style="162" customWidth="1"/>
    <col min="4" max="4" width="25" style="162" customWidth="1"/>
    <col min="5" max="9" width="14.42578125" style="162" customWidth="1"/>
    <col min="10" max="16384" width="11.42578125" style="162"/>
  </cols>
  <sheetData>
    <row r="1" spans="1:8" s="158" customFormat="1" ht="15" x14ac:dyDescent="0.25">
      <c r="B1" s="159"/>
    </row>
    <row r="2" spans="1:8" s="158" customFormat="1" ht="15" x14ac:dyDescent="0.25">
      <c r="B2" s="159"/>
      <c r="C2" s="230" t="s">
        <v>93</v>
      </c>
      <c r="D2" s="230"/>
      <c r="E2" s="230"/>
      <c r="F2" s="230"/>
      <c r="G2" s="230"/>
      <c r="H2" s="230"/>
    </row>
    <row r="3" spans="1:8" s="158" customFormat="1" ht="15" x14ac:dyDescent="0.25">
      <c r="B3" s="159"/>
      <c r="C3" s="230" t="s">
        <v>94</v>
      </c>
      <c r="D3" s="230"/>
      <c r="E3" s="230"/>
      <c r="F3" s="230"/>
      <c r="G3" s="230"/>
      <c r="H3" s="230"/>
    </row>
    <row r="4" spans="1:8" s="158" customFormat="1" ht="15" x14ac:dyDescent="0.25">
      <c r="B4" s="159"/>
      <c r="C4" s="230" t="s">
        <v>95</v>
      </c>
      <c r="D4" s="230"/>
      <c r="E4" s="230"/>
      <c r="F4" s="230"/>
      <c r="G4" s="230"/>
      <c r="H4" s="230"/>
    </row>
    <row r="5" spans="1:8" s="158" customFormat="1" ht="15" x14ac:dyDescent="0.25">
      <c r="B5" s="159"/>
      <c r="C5" s="230" t="s">
        <v>96</v>
      </c>
      <c r="D5" s="230"/>
      <c r="E5" s="230"/>
      <c r="F5" s="230"/>
      <c r="G5" s="230"/>
      <c r="H5" s="230"/>
    </row>
    <row r="6" spans="1:8" s="158" customFormat="1" ht="15" x14ac:dyDescent="0.25">
      <c r="B6" s="159"/>
      <c r="C6" s="230" t="s">
        <v>97</v>
      </c>
      <c r="D6" s="230"/>
      <c r="E6" s="230"/>
      <c r="F6" s="230"/>
      <c r="G6" s="230"/>
      <c r="H6" s="230"/>
    </row>
    <row r="7" spans="1:8" s="158" customFormat="1" ht="15" x14ac:dyDescent="0.25">
      <c r="A7" s="160"/>
      <c r="B7" s="160"/>
      <c r="C7" s="230" t="s">
        <v>123</v>
      </c>
      <c r="D7" s="230"/>
      <c r="E7" s="230"/>
      <c r="F7" s="230"/>
      <c r="G7" s="230"/>
      <c r="H7" s="230"/>
    </row>
    <row r="8" spans="1:8" s="158" customFormat="1" ht="15" x14ac:dyDescent="0.25">
      <c r="A8" s="161"/>
      <c r="B8" s="161"/>
      <c r="C8" s="230" t="s">
        <v>124</v>
      </c>
      <c r="D8" s="230"/>
      <c r="E8" s="230"/>
      <c r="F8" s="230"/>
      <c r="G8" s="230"/>
      <c r="H8" s="230"/>
    </row>
    <row r="9" spans="1:8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8" x14ac:dyDescent="0.2">
      <c r="A10" s="242" t="s">
        <v>122</v>
      </c>
      <c r="B10" s="242"/>
      <c r="C10" s="242"/>
      <c r="D10" s="242"/>
      <c r="E10" s="242"/>
      <c r="F10" s="242"/>
      <c r="G10" s="242"/>
      <c r="H10" s="242"/>
    </row>
    <row r="11" spans="1:8" s="163" customFormat="1" ht="18.75" customHeight="1" thickBot="1" x14ac:dyDescent="0.25">
      <c r="A11" s="243" t="s">
        <v>70</v>
      </c>
      <c r="B11" s="243"/>
      <c r="C11" s="243"/>
      <c r="D11" s="243"/>
      <c r="E11" s="243"/>
      <c r="F11" s="243"/>
      <c r="G11" s="243"/>
      <c r="H11" s="243"/>
    </row>
    <row r="12" spans="1:8" s="164" customFormat="1" x14ac:dyDescent="0.25">
      <c r="A12" s="244" t="s">
        <v>1</v>
      </c>
      <c r="B12" s="224" t="s">
        <v>2</v>
      </c>
      <c r="C12" s="224" t="s">
        <v>131</v>
      </c>
      <c r="D12" s="226" t="s">
        <v>130</v>
      </c>
      <c r="E12" s="228" t="s">
        <v>64</v>
      </c>
      <c r="F12" s="222" t="s">
        <v>65</v>
      </c>
      <c r="G12" s="222" t="s">
        <v>66</v>
      </c>
      <c r="H12" s="233" t="s">
        <v>67</v>
      </c>
    </row>
    <row r="13" spans="1:8" s="164" customFormat="1" ht="13.5" thickBot="1" x14ac:dyDescent="0.3">
      <c r="A13" s="245"/>
      <c r="B13" s="225"/>
      <c r="C13" s="225"/>
      <c r="D13" s="227"/>
      <c r="E13" s="229"/>
      <c r="F13" s="223"/>
      <c r="G13" s="223"/>
      <c r="H13" s="234"/>
    </row>
    <row r="14" spans="1:8" s="164" customFormat="1" ht="36.75" customHeight="1" x14ac:dyDescent="0.25">
      <c r="A14" s="166">
        <v>1</v>
      </c>
      <c r="B14" s="203" t="s">
        <v>135</v>
      </c>
      <c r="C14" s="167" t="s">
        <v>136</v>
      </c>
      <c r="D14" s="170">
        <v>61400</v>
      </c>
      <c r="E14" s="173">
        <v>0</v>
      </c>
      <c r="F14" s="174">
        <v>0</v>
      </c>
      <c r="G14" s="174">
        <v>0</v>
      </c>
      <c r="H14" s="175">
        <v>0</v>
      </c>
    </row>
    <row r="15" spans="1:8" s="164" customFormat="1" ht="36.75" customHeight="1" x14ac:dyDescent="0.25">
      <c r="A15" s="168">
        <v>2</v>
      </c>
      <c r="B15" s="201" t="s">
        <v>137</v>
      </c>
      <c r="C15" s="165" t="s">
        <v>138</v>
      </c>
      <c r="D15" s="171">
        <v>11500</v>
      </c>
      <c r="E15" s="176">
        <v>0</v>
      </c>
      <c r="F15" s="177">
        <v>0</v>
      </c>
      <c r="G15" s="177">
        <v>0</v>
      </c>
      <c r="H15" s="178">
        <v>0</v>
      </c>
    </row>
    <row r="16" spans="1:8" s="164" customFormat="1" ht="36.75" customHeight="1" x14ac:dyDescent="0.25">
      <c r="A16" s="168">
        <v>3</v>
      </c>
      <c r="B16" s="201"/>
      <c r="C16" s="165"/>
      <c r="D16" s="171"/>
      <c r="E16" s="176">
        <v>0</v>
      </c>
      <c r="F16" s="177">
        <v>0</v>
      </c>
      <c r="G16" s="177">
        <v>0</v>
      </c>
      <c r="H16" s="178">
        <v>0</v>
      </c>
    </row>
    <row r="17" spans="1:8" s="164" customFormat="1" ht="36.75" customHeight="1" x14ac:dyDescent="0.25">
      <c r="A17" s="168">
        <v>4</v>
      </c>
      <c r="B17" s="201"/>
      <c r="C17" s="165"/>
      <c r="D17" s="171"/>
      <c r="E17" s="176">
        <v>0</v>
      </c>
      <c r="F17" s="177">
        <v>0</v>
      </c>
      <c r="G17" s="177">
        <v>0</v>
      </c>
      <c r="H17" s="178">
        <v>0</v>
      </c>
    </row>
    <row r="18" spans="1:8" s="164" customFormat="1" ht="36.75" customHeight="1" thickBot="1" x14ac:dyDescent="0.3">
      <c r="A18" s="210">
        <v>5</v>
      </c>
      <c r="B18" s="306"/>
      <c r="C18" s="307"/>
      <c r="D18" s="172"/>
      <c r="E18" s="179">
        <v>0</v>
      </c>
      <c r="F18" s="180">
        <v>0</v>
      </c>
      <c r="G18" s="180">
        <v>0</v>
      </c>
      <c r="H18" s="181">
        <v>0</v>
      </c>
    </row>
    <row r="19" spans="1:8" x14ac:dyDescent="0.2">
      <c r="A19" s="305" t="s">
        <v>90</v>
      </c>
      <c r="B19" s="305"/>
      <c r="C19" s="305"/>
    </row>
    <row r="20" spans="1:8" x14ac:dyDescent="0.2">
      <c r="A20" s="221"/>
      <c r="B20" s="221"/>
      <c r="C20" s="221"/>
    </row>
    <row r="21" spans="1:8" x14ac:dyDescent="0.2">
      <c r="A21" s="240"/>
      <c r="B21" s="240"/>
      <c r="C21" s="240"/>
    </row>
    <row r="22" spans="1:8" x14ac:dyDescent="0.2">
      <c r="B22" s="235" t="s">
        <v>142</v>
      </c>
      <c r="C22" s="236"/>
    </row>
    <row r="23" spans="1:8" ht="12.75" customHeight="1" x14ac:dyDescent="0.2">
      <c r="B23" s="237"/>
      <c r="C23" s="238"/>
      <c r="D23" s="231" t="s">
        <v>98</v>
      </c>
      <c r="E23" s="232"/>
      <c r="F23" s="232"/>
      <c r="G23" s="232"/>
      <c r="H23" s="232"/>
    </row>
  </sheetData>
  <mergeCells count="22">
    <mergeCell ref="C7:H7"/>
    <mergeCell ref="C2:H2"/>
    <mergeCell ref="C3:H3"/>
    <mergeCell ref="C4:H4"/>
    <mergeCell ref="C5:H5"/>
    <mergeCell ref="C6:H6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A19:C19"/>
    <mergeCell ref="A21:C21"/>
    <mergeCell ref="B22:C23"/>
    <mergeCell ref="D23:H2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290" t="s">
        <v>0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290" t="s">
        <v>36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291" t="s">
        <v>1</v>
      </c>
      <c r="B16" s="291" t="s">
        <v>2</v>
      </c>
      <c r="C16" s="293" t="s">
        <v>3</v>
      </c>
      <c r="D16" s="291" t="s">
        <v>4</v>
      </c>
      <c r="E16" s="45" t="s">
        <v>32</v>
      </c>
      <c r="F16" s="45" t="s">
        <v>32</v>
      </c>
      <c r="G16" s="291" t="s">
        <v>8</v>
      </c>
      <c r="H16" s="45" t="s">
        <v>9</v>
      </c>
      <c r="I16" s="68" t="s">
        <v>10</v>
      </c>
      <c r="J16" s="45" t="s">
        <v>1</v>
      </c>
      <c r="K16" s="291" t="s">
        <v>11</v>
      </c>
    </row>
    <row r="17" spans="1:11" s="69" customFormat="1" x14ac:dyDescent="0.25">
      <c r="A17" s="292"/>
      <c r="B17" s="292"/>
      <c r="C17" s="293"/>
      <c r="D17" s="292"/>
      <c r="E17" s="45" t="s">
        <v>33</v>
      </c>
      <c r="F17" s="55" t="s">
        <v>5</v>
      </c>
      <c r="G17" s="292"/>
      <c r="H17" s="56" t="s">
        <v>15</v>
      </c>
      <c r="I17" s="57" t="s">
        <v>16</v>
      </c>
      <c r="J17" s="56" t="s">
        <v>17</v>
      </c>
      <c r="K17" s="292"/>
    </row>
    <row r="18" spans="1:11" s="69" customFormat="1" ht="56.25" customHeight="1" x14ac:dyDescent="0.25">
      <c r="A18" s="286" t="s">
        <v>18</v>
      </c>
      <c r="B18" s="286" t="s">
        <v>38</v>
      </c>
      <c r="C18" s="286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287"/>
      <c r="B19" s="287"/>
      <c r="C19" s="287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288" t="s">
        <v>26</v>
      </c>
      <c r="C20" s="289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294" t="s">
        <v>28</v>
      </c>
      <c r="E31" s="294"/>
      <c r="F31" s="295"/>
      <c r="G31" s="294"/>
      <c r="H31" s="294"/>
      <c r="I31" s="34"/>
      <c r="J31" s="294" t="s">
        <v>29</v>
      </c>
      <c r="K31" s="294"/>
    </row>
    <row r="32" spans="1:11" x14ac:dyDescent="0.25">
      <c r="D32" s="296" t="s">
        <v>34</v>
      </c>
      <c r="E32" s="296"/>
      <c r="F32" s="296"/>
      <c r="G32" s="296"/>
      <c r="H32" s="296"/>
      <c r="J32" s="297" t="s">
        <v>30</v>
      </c>
      <c r="K32" s="297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D31:H31"/>
    <mergeCell ref="J31:K31"/>
    <mergeCell ref="D32:H32"/>
    <mergeCell ref="J32:K32"/>
    <mergeCell ref="B18:B19"/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298" t="s">
        <v>0</v>
      </c>
      <c r="B11" s="290"/>
      <c r="C11" s="290"/>
      <c r="D11" s="290"/>
      <c r="E11" s="290"/>
      <c r="F11" s="290"/>
      <c r="G11" s="290"/>
      <c r="H11" s="290"/>
      <c r="I11" s="290"/>
      <c r="J11" s="299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298" t="s">
        <v>42</v>
      </c>
      <c r="B13" s="290"/>
      <c r="C13" s="290"/>
      <c r="D13" s="290"/>
      <c r="E13" s="290"/>
      <c r="F13" s="290"/>
      <c r="G13" s="290"/>
      <c r="H13" s="290"/>
      <c r="I13" s="290"/>
      <c r="J13" s="299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298" t="s">
        <v>31</v>
      </c>
      <c r="B15" s="290"/>
      <c r="C15" s="290"/>
      <c r="D15" s="290"/>
      <c r="E15" s="290"/>
      <c r="F15" s="290"/>
      <c r="G15" s="290"/>
      <c r="H15" s="290"/>
      <c r="I15" s="290"/>
      <c r="J15" s="299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00" t="s">
        <v>1</v>
      </c>
      <c r="B18" s="300" t="s">
        <v>2</v>
      </c>
      <c r="C18" s="293" t="s">
        <v>3</v>
      </c>
      <c r="D18" s="300" t="s">
        <v>4</v>
      </c>
      <c r="E18" s="85" t="s">
        <v>32</v>
      </c>
      <c r="F18" s="300" t="s">
        <v>8</v>
      </c>
      <c r="G18" s="43" t="s">
        <v>9</v>
      </c>
      <c r="H18" s="44" t="s">
        <v>10</v>
      </c>
      <c r="I18" s="43" t="s">
        <v>1</v>
      </c>
      <c r="J18" s="300" t="s">
        <v>11</v>
      </c>
    </row>
    <row r="19" spans="1:10" x14ac:dyDescent="0.25">
      <c r="A19" s="292"/>
      <c r="B19" s="292"/>
      <c r="C19" s="293"/>
      <c r="D19" s="292"/>
      <c r="E19" s="86" t="s">
        <v>33</v>
      </c>
      <c r="F19" s="292"/>
      <c r="G19" s="46" t="s">
        <v>15</v>
      </c>
      <c r="H19" s="47" t="s">
        <v>16</v>
      </c>
      <c r="I19" s="46" t="s">
        <v>17</v>
      </c>
      <c r="J19" s="292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294" t="s">
        <v>28</v>
      </c>
      <c r="E33" s="294"/>
      <c r="F33" s="294"/>
      <c r="G33" s="294"/>
      <c r="H33" s="34"/>
      <c r="I33" s="294" t="s">
        <v>29</v>
      </c>
      <c r="J33" s="294"/>
    </row>
    <row r="34" spans="3:10" x14ac:dyDescent="0.25">
      <c r="D34" s="296" t="s">
        <v>34</v>
      </c>
      <c r="E34" s="296"/>
      <c r="F34" s="296"/>
      <c r="G34" s="296"/>
      <c r="I34" s="297" t="s">
        <v>30</v>
      </c>
      <c r="J34" s="297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CE</vt:lpstr>
      <vt:lpstr>RENGLON 011</vt:lpstr>
      <vt:lpstr>RENGLON 031</vt:lpstr>
      <vt:lpstr>RENGLON 021</vt:lpstr>
      <vt:lpstr>RENGLON 029</vt:lpstr>
      <vt:lpstr>RENGLON 183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2022-02-17T22:05:34Z</cp:lastPrinted>
  <dcterms:created xsi:type="dcterms:W3CDTF">2014-08-27T17:22:19Z</dcterms:created>
  <dcterms:modified xsi:type="dcterms:W3CDTF">2022-02-17T22:06:43Z</dcterms:modified>
</cp:coreProperties>
</file>